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autoCompressPictures="0"/>
  <mc:AlternateContent xmlns:mc="http://schemas.openxmlformats.org/markup-compatibility/2006">
    <mc:Choice Requires="x15">
      <x15ac:absPath xmlns:x15ac="http://schemas.microsoft.com/office/spreadsheetml/2010/11/ac" url="C:\Users\felip\Documents\Icfes\2022\PAAC\2 versiones 13-07-2022\"/>
    </mc:Choice>
  </mc:AlternateContent>
  <xr:revisionPtr revIDLastSave="0" documentId="8_{75760B12-6F1A-4244-B5EE-492F66231EA7}" xr6:coauthVersionLast="47" xr6:coauthVersionMax="47" xr10:uidLastSave="{00000000-0000-0000-0000-000000000000}"/>
  <bookViews>
    <workbookView xWindow="-120" yWindow="-120" windowWidth="20730" windowHeight="11160" tabRatio="852" activeTab="2" xr2:uid="{00000000-000D-0000-FFFF-FFFF00000000}"/>
  </bookViews>
  <sheets>
    <sheet name="Inventario" sheetId="9" r:id="rId1"/>
    <sheet name="1.1.Priorización trámites PAAC " sheetId="12" r:id="rId2"/>
    <sheet name="Anexo 2. Racionalización" sheetId="11" r:id="rId3"/>
    <sheet name="Cronograma de actividades " sheetId="10" r:id="rId4"/>
  </sheets>
  <externalReferences>
    <externalReference r:id="rId5"/>
    <externalReference r:id="rId6"/>
    <externalReference r:id="rId7"/>
  </externalReferences>
  <definedNames>
    <definedName name="\A">[1]ENTRADA!#REF!</definedName>
    <definedName name="\L">[1]ENTRADA!#REF!</definedName>
    <definedName name="__TC91">[1]ENTRADA!#REF!</definedName>
    <definedName name="_1994">[1]ENTRADA!#REF!</definedName>
    <definedName name="_xlnm._FilterDatabase" localSheetId="1" hidden="1">'1.1.Priorización trámites PAAC '!$K$16:$P$16</definedName>
    <definedName name="_xlnm._FilterDatabase" localSheetId="3" hidden="1">'Cronograma de actividades '!$A$4:$BA$4</definedName>
    <definedName name="A_IMPRESIÓN_IM">[1]ENTRADA!#REF!</definedName>
    <definedName name="ad" hidden="1">{"empresa",#N/A,FALSE,"xEMPRESA"}</definedName>
    <definedName name="_xlnm.Print_Area" localSheetId="2">'Anexo 2. Racionalización'!$A$1:$O$17</definedName>
    <definedName name="as" hidden="1">{"trimestre",#N/A,FALSE,"TRIMESTRE";"empresa",#N/A,FALSE,"xEMPRESA";"eaab",#N/A,FALSE,"EAAB";"epma",#N/A,FALSE,"EPMA";"emca",#N/A,FALSE,"EMCA"}</definedName>
    <definedName name="asd" hidden="1">{"emca",#N/A,FALSE,"EMCA"}</definedName>
    <definedName name="BORD1">[1]ENTRADA!#REF!</definedName>
    <definedName name="BORD2">[1]ENTRADA!#REF!</definedName>
    <definedName name="centrodecosto">#REF!</definedName>
    <definedName name="CONSOL">[1]ENTRADA!#REF!</definedName>
    <definedName name="dd">'[2]bienes y servicios'!$F$3:$F$3660</definedName>
    <definedName name="DOLARES">#REF!</definedName>
    <definedName name="MENUIMP">[1]ENTRADA!#REF!</definedName>
    <definedName name="OEC">[1]ENTRADA!#REF!</definedName>
    <definedName name="PESOS">#REF!</definedName>
    <definedName name="productos">#REF!</definedName>
    <definedName name="proyectos01">'[2]bienes y servicios'!$F$3:$F$3660</definedName>
    <definedName name="s" hidden="1">{"epma",#N/A,FALSE,"EPMA"}</definedName>
    <definedName name="sa" hidden="1">{"trimestre",#N/A,FALSE,"TRIMESTRE"}</definedName>
    <definedName name="sda" hidden="1">{"eaab",#N/A,FALSE,"EAAB"}</definedName>
    <definedName name="ss">[2]proyectos!$B$2:$B$60</definedName>
    <definedName name="sss">[1]ENTRADA!#REF!</definedName>
    <definedName name="TABRIL">[1]ENTRADA!#REF!</definedName>
    <definedName name="TAGOSTO">[1]ENTRADA!#REF!</definedName>
    <definedName name="TCI">[1]ENTRADA!#REF!</definedName>
    <definedName name="TCII">[1]ENTRADA!#REF!</definedName>
    <definedName name="TCIII">[1]ENTRADA!#REF!</definedName>
    <definedName name="TCIV">[1]ENTRADA!#REF!</definedName>
    <definedName name="TDIC">[1]ENTRADA!#REF!</definedName>
    <definedName name="TENERO">[1]ENTRADA!#REF!</definedName>
    <definedName name="TFEBRERO">[1]ENTRADA!#REF!</definedName>
    <definedName name="TJULIO">[1]ENTRADA!#REF!</definedName>
    <definedName name="TJUNIO">[1]ENTRADA!#REF!</definedName>
    <definedName name="TMARZO">[1]ENTRADA!#REF!</definedName>
    <definedName name="TMAYO">[1]ENTRADA!#REF!</definedName>
    <definedName name="TNOV">[1]ENTRADA!#REF!</definedName>
    <definedName name="TOCTUBRE">[1]ENTRADA!#REF!</definedName>
    <definedName name="TRIM1">[1]ENTRADA!#REF!</definedName>
    <definedName name="TRIM2">[1]ENTRADA!#REF!</definedName>
    <definedName name="TRIM3">[1]ENTRADA!#REF!</definedName>
    <definedName name="TRIM4">[1]ENTRADA!#REF!</definedName>
    <definedName name="TSEP">[1]ENTRADA!#REF!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xx">'[3]UNIDAD MEDIDA'!$D$2:$D$3</definedName>
    <definedName name="xxx">'[2]bienes y servicios'!$F$3:$F$3660</definedName>
  </definedNames>
  <calcPr calcId="191029" calcMode="manual"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1" i="12" l="1"/>
  <c r="D61" i="12"/>
  <c r="C61" i="12"/>
  <c r="H62" i="12"/>
  <c r="H55" i="12"/>
  <c r="H54" i="12"/>
  <c r="H53" i="12"/>
  <c r="H52" i="12"/>
  <c r="H51" i="12"/>
  <c r="H50" i="12"/>
  <c r="H49" i="12"/>
  <c r="H48" i="12"/>
  <c r="H47" i="12"/>
  <c r="H46" i="12"/>
  <c r="H45" i="12"/>
  <c r="F31" i="12"/>
  <c r="E32" i="12"/>
  <c r="D32" i="12"/>
  <c r="L14" i="12"/>
  <c r="K14" i="12"/>
  <c r="H61" i="12"/>
  <c r="H56" i="12"/>
  <c r="G30" i="12"/>
  <c r="G31" i="12"/>
  <c r="G29" i="12"/>
  <c r="G28" i="12"/>
  <c r="G27" i="12"/>
  <c r="G26" i="12"/>
  <c r="G25" i="12"/>
  <c r="G19" i="12"/>
  <c r="G21" i="12"/>
  <c r="G23" i="12"/>
  <c r="I49" i="12"/>
  <c r="I53" i="12"/>
  <c r="H72" i="12"/>
  <c r="I62" i="12"/>
  <c r="J62" i="12"/>
  <c r="I56" i="12"/>
  <c r="I54" i="12"/>
  <c r="I52" i="12"/>
  <c r="I50" i="12"/>
  <c r="I48" i="12"/>
  <c r="I46" i="12"/>
  <c r="G18" i="12"/>
  <c r="G20" i="12"/>
  <c r="G22" i="12"/>
  <c r="G24" i="12"/>
  <c r="I47" i="12"/>
  <c r="I51" i="12"/>
  <c r="I55" i="12"/>
  <c r="F32" i="12"/>
  <c r="G17" i="12"/>
  <c r="G32" i="12"/>
  <c r="I72" i="12"/>
  <c r="I70" i="12"/>
  <c r="I68" i="12"/>
  <c r="I66" i="12"/>
  <c r="I64" i="12"/>
  <c r="I69" i="12"/>
  <c r="I67" i="12"/>
  <c r="I65" i="12"/>
  <c r="I63" i="12"/>
  <c r="J63" i="12"/>
  <c r="J64" i="12"/>
  <c r="J65" i="12"/>
  <c r="J66" i="12"/>
  <c r="J67" i="12"/>
  <c r="J68" i="12"/>
  <c r="J69" i="12"/>
  <c r="J70" i="12"/>
  <c r="I71" i="12"/>
  <c r="J71" i="12"/>
</calcChain>
</file>

<file path=xl/sharedStrings.xml><?xml version="1.0" encoding="utf-8"?>
<sst xmlns="http://schemas.openxmlformats.org/spreadsheetml/2006/main" count="283" uniqueCount="156">
  <si>
    <t xml:space="preserve"> TRÁMITES Y SERVICIOS INSCRITOS EN EL SUIT </t>
  </si>
  <si>
    <t>OPA</t>
  </si>
  <si>
    <r>
      <t xml:space="preserve">1. Solicitud usuario ICFES : </t>
    </r>
    <r>
      <rPr>
        <sz val="9"/>
        <rFont val="Verdana"/>
        <family val="2"/>
      </rPr>
      <t>Obtener el código para identificarse como institución educativa ante el Instituto Colombiano Para La Evaluación De La Educación ICFES, con el fin de ingresar a la plataforma y llevar a cabo los procesos de inscripción a los exámenes aplicados por el Instituto</t>
    </r>
    <r>
      <rPr>
        <b/>
        <sz val="9"/>
        <rFont val="Verdana"/>
        <family val="2"/>
      </rPr>
      <t>.</t>
    </r>
  </si>
  <si>
    <r>
      <t>2. Corrección / cambio legal de datos en nombres, apellidos documento y/o tipos de documento de identidad:</t>
    </r>
    <r>
      <rPr>
        <sz val="9"/>
        <rFont val="Verdana"/>
        <family val="2"/>
      </rPr>
      <t>Realizar las correcciones por errores de digitación y/o cambio legal de los datos registrados al momento de hacer el proceso de inscripción. Los datos que se pueden modificar son: nombres, apellidos, tipo de documento y número de documento. Se debe generar en las fechas establecidas según la publicación del calendario del año en mención o posterior a la publicación de resultado.</t>
    </r>
  </si>
  <si>
    <r>
      <t>3.Certificación para legalización o apostilla de documentos expedidos por el Instituto Colombiano para La Evaluación de La Educación ICFES:</t>
    </r>
    <r>
      <rPr>
        <sz val="9"/>
        <rFont val="Verdana"/>
        <family val="2"/>
      </rPr>
      <t xml:space="preserve"> Obtener la certificación para la legalización o apostilla de los documentos que son expedidos por el Instituto Colombiano para La Evaluación de La Educación ICFES, con el fin de que tengan validez en el exterior y cumplir con los requisitos establecidos por el Ministerio de Relaciones Exteriores.</t>
    </r>
  </si>
  <si>
    <r>
      <t xml:space="preserve">4.Resultados agregados de instituciones educativas: </t>
    </r>
    <r>
      <rPr>
        <sz val="9"/>
        <rFont val="Verdana"/>
        <family val="2"/>
      </rPr>
      <t>Consultar la información correspondiente a los resultados agregados de los establecimientos educativos de todo el país en los Exámenes Saber 11º y Saber Pro, con el fin de que éstos generen planes de acción y mejora para fortalecer la calidad educativa del país.</t>
    </r>
  </si>
  <si>
    <r>
      <t xml:space="preserve">5.Verificación de títulos expedidos por ICFES: </t>
    </r>
    <r>
      <rPr>
        <sz val="9"/>
        <rFont val="Verdana"/>
        <family val="2"/>
      </rPr>
      <t>Acceder a la herramienta por medio de la cual se pueden confirmar la validez del diploma y/o el acta de grado expedidos por el Instituto Colombiano para la Evaluación de la Educación ICFES.</t>
    </r>
  </si>
  <si>
    <r>
      <t xml:space="preserve">6.Verificación de los resultados Saber 11° y Validación del bachillerato: </t>
    </r>
    <r>
      <rPr>
        <sz val="9"/>
        <rFont val="Verdana"/>
        <family val="2"/>
      </rPr>
      <t>Verificar los resultados obtenidos del Examen de Estado de la Educación Media, Saber 11° y del Examen Validación del Bachillerato Académico, para ingreso a los diferentes programas de educación superior.</t>
    </r>
  </si>
  <si>
    <r>
      <t xml:space="preserve">7. Consulta resultados históricos (FTP): </t>
    </r>
    <r>
      <rPr>
        <sz val="9"/>
        <rFont val="Verdana"/>
        <family val="2"/>
      </rPr>
      <t>Consultar las bases de datos con los resultados a nivel general de las pruebas aplicadas por el Instituto Colombiano para la Evaluación de la Educación - ICFES, la cual está dirigida a investigadores, grupos de investigación y/o ciudadanos en general que quieran usar esta info</t>
    </r>
    <r>
      <rPr>
        <b/>
        <sz val="9"/>
        <rFont val="Verdana"/>
        <family val="2"/>
      </rPr>
      <t>rmación en estudios.</t>
    </r>
  </si>
  <si>
    <r>
      <t xml:space="preserve">8.Certificaciones relacionadas con los resultados de los Exámenes Saber 11° y Saber Pro: </t>
    </r>
    <r>
      <rPr>
        <sz val="9"/>
        <rFont val="Verdana"/>
        <family val="2"/>
      </rPr>
      <t>Obtener certificados relacionados con la presentación y resultados de los exámenes practicados por el Icfes como certificado de asistencia, certificado de puesto ocupado a nivel nacional, departamental o institucional, certificado de reconocimiento Andrés Bello y mejores resultados por puntajes altos en las diferentes pruebas.</t>
    </r>
  </si>
  <si>
    <t>TRÁMITE</t>
  </si>
  <si>
    <r>
      <t xml:space="preserve">9.Inscripción, aplicación y resultados del Examen de Estado de la Educación Media Saber 11°: </t>
    </r>
    <r>
      <rPr>
        <sz val="9"/>
        <rFont val="Verdana"/>
        <family val="2"/>
      </rPr>
      <t>Presentar el Examen de Estado de la Educación Media Saber 11°, el cual comprueba el grado de desarrollo de las competencias de los estudiantes que están por terminar el bachillerato y que buscan ingresar a la educación superior.</t>
    </r>
  </si>
  <si>
    <r>
      <t xml:space="preserve">10. Inscripción, aplicación y resultados del Examen de Ensayo de la Educación Media Pre Saber 11°: </t>
    </r>
    <r>
      <rPr>
        <sz val="9"/>
        <rFont val="Verdana"/>
        <family val="2"/>
      </rPr>
      <t>Presentar el Examen de Ensayo de la Educación Media Pre Saber 11°, el cual permite a estudiantes y/o aspirantes de validación del bachillerato familiarizarse con las condiciones, la estructura, el tipo de preguntas y el tiempo para contestar el Examen de Estado de la Educación Media Saber 11°. Importante: los resultados de las pruebas Pre Saber no son validos para ingresar a la educación superior.</t>
    </r>
  </si>
  <si>
    <r>
      <t xml:space="preserve">11.Inscripción, aplicación y resultados del Examen de Estado de Calidad de la Educación Superior, Saber Pro: </t>
    </r>
    <r>
      <rPr>
        <sz val="9"/>
        <rFont val="Verdana"/>
        <family val="2"/>
      </rPr>
      <t>Presentar las pruebas que evalúan las competencias de los estudiantes que están próximos a culminar los distintos programas de pregrado y que hayan aprobado, por lo menos el 75% de los créditos académicos del programa que están cursando o que tengan previsto graduarse en el año siguiente a la próxima fecha de aplicación del examen.</t>
    </r>
  </si>
  <si>
    <r>
      <t xml:space="preserve">12.Incremento puntaje sobre el Examen de Estado de Ingreso a la Educación Superior por prestación de servicio militar obligatorio: </t>
    </r>
    <r>
      <rPr>
        <sz val="9"/>
        <rFont val="Verdana"/>
        <family val="2"/>
      </rPr>
      <t>Obtener el incremento del 10% sobre el puntaje alcanzado en el Examen de Estado para el Ingreso a la Educación Superior, siempre y cuando se haya presentado el examen y prestado el servicio militar obligatorio entre el 3 de marzo de 1993 y el 2 de febrero de 1996 o para quienes se graduaron de colegios militares entre 1993 y 1998.</t>
    </r>
  </si>
  <si>
    <t>HERRAMIENTA PARA LA PRIORIZACIÓN DE TRÁMITES</t>
  </si>
  <si>
    <r>
      <rPr>
        <b/>
        <sz val="9"/>
        <rFont val="Arial"/>
        <family val="2"/>
      </rPr>
      <t>PASOS</t>
    </r>
    <r>
      <rPr>
        <sz val="9"/>
        <rFont val="Arial"/>
        <family val="2"/>
      </rPr>
      <t xml:space="preserve">
1. El ejercicio anteriormente realizado de caracterización de la participación le permitirá hacer un primer filtro para decantar los trámites que sí corresponde a la entidad analizar con esta herramienta y descartar aquellos que por falta de competencia u otro criterio no serán objeto de análisis para priorización. 
2. Antes de usar la herramienta, lea con detenimiento  la metodología de la Campaña. En particular, el Anexo 02. Metodología para racionalización de trámites. Esto le faciltiará comprender cómo usarla. 
3. Luego de leer la metodología, decida si va a priorizar por criterio único o múltiple y posteriormente utilice la herramienta según el caso. </t>
    </r>
  </si>
  <si>
    <t>1. POR CRITERIO ÚNICO</t>
  </si>
  <si>
    <t>Instrucciones (De click en el signo + para acceder a las instrucciones)</t>
  </si>
  <si>
    <t xml:space="preserve">1. Definir el criterio de priorización bajo el cual se evaluarán los diferentes trámites. Incluirlo en la celda C14.        
2. Para cada uno de los trámites del inventario, se cuantifica dicho criterio. Esto se debe realizar, en la medida de lo posible, empleando datos y mediciones objetivas (tiempo del trámite, costos para el usuario, costos para la entidad, número de errores, etc.). En algunos casos en los que no se cuente información cuantitativa, se deberá asignar una valoración ordinal y cuantificarla (por ejemplo, muy bueno 4, bueno 3, regular 2 o malo 1; o una escala de 0 a 10 según el grado de aporte o cumplimiento del trámite para dicho criterio).       
3. "Esta información se tabula en una hoja de cálculo y se organiza ascendente o descendentemente. Para su organización, se debe considerar la naturaleza del criterio y la forma como aporta a la generación de valor. Por ejemplo, si vamos a priorizar por tiempos, se debe considerar priorizar los trámites de mayor a menor tiempo de realización. Por el contrario, si se va a priorizar según escalas de satisfacción del usuario, se deberá priorizar los trámites de menor a mayor grado de satisfacción.
 3,1 En la columna C se ubican los nombres de los trámites.    
 3,2 En la columna D se ubica la cuantificación del criterio.    
 3,3 Se habilita espacio para 15 trámites:      
  3.3.1. Si se tienen menos trámites, se deben dejar en blanco las columnas C y D que no tengan datos de trámite.      
  3.3.2. Si se tienen más trámites, se deben insertar filas y ajustar las fórmulas de los totales (fila 32).      
 3,4 Se debe seleccionar y copiar la tabla de las columnas B a E, sin incluir la fila de totales.       
 3,5 La selección copiada se pega en las columnas I a L.    
 3,6 Se habilita el filtro y se ordenan según la columna K. Se ordenarán ascendente o descendentemente dependiendo de la forma como aporta  la generación de valor.  
4. Las columnas L y M muestran el "Porcentaje sobre el total" y el "Porcentaje acumulado": 
 4,1 Columna L "Porcentaje sobre el total": indica el peso porcentual que tiene la evaluación del criterio para cada trámite, respecto al total de todos los trámites (fila del trámite dividido por la fila 32).       
 4,2 Columna M "Porcentaje acumulado": esta tabla va acumulando la suma de los porcentajes (columna L) de los trámites ubicados más arriba de la tabla. De esta manera, por ejemplo, para el tercer trámite que se encuentre en la tabla, la columna M muestra el acumulado (suma) de los porcentajes de los trámites ubicados en la primera, segunda y tercera fila. Esto permite deducir que los 3 primeros trámites de la tabla, representan el X % de la cuantificación del criterio (según el ejemplo, los 3 primeros trámites representan el 65% de los errores).       
5. "Con la información tabulada y organizada, se podrán identificar los pocos trámites que mayor impacto tienen (identificarlos manualmente en la columna N). La entidad escogerá el número de trámites según las capacidades de abordarlos, los recursos disponibles, y el alcance definido para el proceso de racionalización. Si se desea, se puede realizar un gráfico de barras para la representación visual.
</t>
  </si>
  <si>
    <t>Tabla para priorizar (De click en el signo + para acceder a la herramienta)</t>
  </si>
  <si>
    <t>Criterio:</t>
  </si>
  <si>
    <t>Cantidad de PQRs recibidas y solicitudes realizadas (En línea, parcialmente en línea y presenciales)</t>
  </si>
  <si>
    <t>#</t>
  </si>
  <si>
    <t>Trámite</t>
  </si>
  <si>
    <t>Solicitudes en realizadas ( (En línea, parcialmente en línea y presenciales)</t>
  </si>
  <si>
    <t>PQRD recibidas</t>
  </si>
  <si>
    <t>Total</t>
  </si>
  <si>
    <t>Porcentaje sobre el total</t>
  </si>
  <si>
    <t>Porcentaje acumulado</t>
  </si>
  <si>
    <t>Cuantificación criterio</t>
  </si>
  <si>
    <t>A priorizar</t>
  </si>
  <si>
    <t xml:space="preserve">Solicitud usuario ICFES </t>
  </si>
  <si>
    <t>Inscripción, aplicación y resultados del Examen de Estado de la Educación Media Saber 11</t>
  </si>
  <si>
    <t>Corrección de datos en nombres, apellidos, documento y/o tipo de documento de identidad y/o cambio legal de nombres</t>
  </si>
  <si>
    <t>Inscripción, aplicación y resultados del Examen de Estado de Calidad de la Educación Superior, Saber Pro.</t>
  </si>
  <si>
    <t>Certificación para legalización o apostilla de documentos expedidos por el Instituto Colombiano para La Evaluación de La Educación ICFES</t>
  </si>
  <si>
    <t>Certificaciones relacionadas con los resultados de los Exámenes Saber 11° y Saber Pro</t>
  </si>
  <si>
    <t>Resultados agregados de instituciones educativas</t>
  </si>
  <si>
    <t>Verificación de los resultados Saber 11° y Validación del bachillerato</t>
  </si>
  <si>
    <t xml:space="preserve">Verificación de títulos expedidos por ICFES. </t>
  </si>
  <si>
    <t>Consulta resultados históricos (FTP)</t>
  </si>
  <si>
    <t>Inscripción, aplicación y resultados Examen de Validación del Bachillerato</t>
  </si>
  <si>
    <t>Inscripción, aplicación y resultados del Examen Examen de Ensayo de la Educación Media Pre Saber 11°.</t>
  </si>
  <si>
    <t>Reconocimiento de exámenes presentados en el exterior:</t>
  </si>
  <si>
    <t>Totales</t>
  </si>
  <si>
    <t>2. POR CRITERIO MÚLTIPLE</t>
  </si>
  <si>
    <t xml:space="preserve">1) Definir el listado de criterios de priorización bajo los cuales se evaluarán los diferentes trámites, para lo cual se proponer usar algunos de los criterios definidos al principio de este documento, y en caso necesario, incluir criterios adicionales definidos por la entidad.
2) Establecer una priorización numérica para cada criterio, a mayor valor asignado, mayor prioridad, de modo que la sumatoria de las ponderaciones de todos los criterios escogidos sea de 100 puntos.
3) Para cada trámite, identificar si el mismo está asociado o no con los criterios establecidos. Asignar el número 1 si está asociado o el número 0 si no lo está.
4) Para cada trámite multiplicar el valor de la ponderación del criterio por la calificación respecto a la relación del trámite con el mismo y sumar el resultado de cada multiplicación por filas y por la columna de suma de ponderaciones. 
5) Posteriormente se calcula el porcentaje de cada ponderación respecto al total de la columna suma de ponderaciones.
6) Ordenar los trámites de mayor a menor según el valor de la columna de porcentaje respecto al total y calcular el porcentaje acumulado con el fin de tener una medición que permita identificar el Pareto o número vital de trámites que representa el mayor número de criterios y cuya racionalización es relevante para solucionar el mayor porcentaje de errores en la gestión. </t>
  </si>
  <si>
    <t>Criterios de priorización</t>
  </si>
  <si>
    <t>Criterio 1</t>
  </si>
  <si>
    <t>Criterio 2</t>
  </si>
  <si>
    <t>Criterio n</t>
  </si>
  <si>
    <t>Suma ponderaciones</t>
  </si>
  <si>
    <t xml:space="preserve">% sobre el total </t>
  </si>
  <si>
    <t>Ponderación por criterio</t>
  </si>
  <si>
    <t>Trámite 1</t>
  </si>
  <si>
    <t>Trámite 2</t>
  </si>
  <si>
    <t>Trámite 3</t>
  </si>
  <si>
    <t>Trámite 4</t>
  </si>
  <si>
    <t>Trámite 5</t>
  </si>
  <si>
    <t>Trámite 6</t>
  </si>
  <si>
    <t>Trámite 7</t>
  </si>
  <si>
    <t>Trámite 8</t>
  </si>
  <si>
    <t>Trámite 9</t>
  </si>
  <si>
    <t>Trámite 10</t>
  </si>
  <si>
    <t xml:space="preserve">Total </t>
  </si>
  <si>
    <t>%  acumulado</t>
  </si>
  <si>
    <t>Formulación estrategia de racionalización - Estado simple, Colombia Ágil  
Propuesta para comité sectorial a incluir en el PAAC</t>
  </si>
  <si>
    <t>DATOS TRÁMITES A RACIONALIZAR</t>
  </si>
  <si>
    <t>ACCIONES DE RACIONALIZACIÓN A DESARROLLAR</t>
  </si>
  <si>
    <t>PLAN DE EJECUCIÓN</t>
  </si>
  <si>
    <t>Sector</t>
  </si>
  <si>
    <t>Entidad</t>
  </si>
  <si>
    <t>Número ID Trámite en SUIT</t>
  </si>
  <si>
    <t>Nombre del Trámite en SUIT</t>
  </si>
  <si>
    <t>Situación actual</t>
  </si>
  <si>
    <t>Mejora por implementar</t>
  </si>
  <si>
    <t>Beneficio al ciudadano y/o entidad</t>
  </si>
  <si>
    <t>Tipo racionalización</t>
  </si>
  <si>
    <t>Acciones racionalización</t>
  </si>
  <si>
    <t>Fecha inicio</t>
  </si>
  <si>
    <t>Fecha final racionalización</t>
  </si>
  <si>
    <t>Fecha final Implementación</t>
  </si>
  <si>
    <t>Responsable</t>
  </si>
  <si>
    <t>(administrativa / tecnológica / normativa)</t>
  </si>
  <si>
    <t xml:space="preserve">Educación </t>
  </si>
  <si>
    <t>Instituto Colombiano Para la Evaluación de la Educación</t>
  </si>
  <si>
    <t xml:space="preserve">Corrección de datos en nombres, apellidos, documento y/o tipo de documento de identidad y/o cambio legal de nombres. </t>
  </si>
  <si>
    <t>Este servicio está asociado a los trámites, inscripción, aplicación y resultados Examen Pre Saber (Examen de Ensayo), inscripción, aplicación y resultados Examen de Estado de la Educación Media, Saber 11°, inscripción, aplicación y resultados Examen Validación del Bachillerato e inscripción, aplicación y resultados Examen Saber Pro y TYT, en este sentido el criterio de priorización no sólo tiene en cuenta el número de solictudes del servicio y pqrsd de correcciones de datos, sino también  apunta a la mejora de los servicios asociados relacionados que poseen la mayor participación en el total de transacciones.</t>
  </si>
  <si>
    <t>Actualmente cuando se realiza una solicitud de corrección de datos mediante el formulario de atención electrónica se cuenta con 10 días habiles para dar respuesta, con la presente mejora se busca disminuir ese tiempo, dando respuesta  de manera inmediata habilitando la opción de solicitar el servicio por el canal chat.</t>
  </si>
  <si>
    <t>1. Evitar la presencia del ciudadano en las ventanillas del Estado haciendo uso de medios tecnológicos y de comunicación.</t>
  </si>
  <si>
    <t xml:space="preserve">Tecnólogica </t>
  </si>
  <si>
    <t>Direccion de Tecnología e Información</t>
  </si>
  <si>
    <t>2. Disminución de los requerimientos asociados al trámite de inscripción a los exámenes que ofrece el Instituto.</t>
  </si>
  <si>
    <t xml:space="preserve">Su propósito es realizar las correcciones por errores de digitación en los registros realizados al examen (nombres, apellidos, tipo de documento ,número de documento, fechas de nacimiento y correo electrónico) y/o cambio legal de nombre por reconocimiento o situaciones legales. </t>
  </si>
  <si>
    <t>3, Los ciudadanos contaran con la habilitación del servicio de corrección de datos en el chat de la Entidad.</t>
  </si>
  <si>
    <t>Unidad de Atención al Ciudadano</t>
  </si>
  <si>
    <t>ESTRATEGIA DE RACIONALIZACIÓN DE TRÁMITES  VIGENCIA 2022</t>
  </si>
  <si>
    <t>Planear, implementar y ejecutar las acciones  de la estrategia de Racionalización de trámites 2022, con el fin de facilitar el acceso de la ciudadanía a los trámites y servicios del Icfes.</t>
  </si>
  <si>
    <t>ENERO</t>
  </si>
  <si>
    <t>FEBRERO</t>
  </si>
  <si>
    <t>MARZO</t>
  </si>
  <si>
    <t>ABRIL</t>
  </si>
  <si>
    <t>MAYO</t>
  </si>
  <si>
    <t>JUNIO</t>
  </si>
  <si>
    <t>JULIO</t>
  </si>
  <si>
    <t>AGOSTO</t>
  </si>
  <si>
    <t>SEPTIEMBRE</t>
  </si>
  <si>
    <t>OCTUBRE</t>
  </si>
  <si>
    <t>NOVIEMBRE</t>
  </si>
  <si>
    <t>DICIEMBRE</t>
  </si>
  <si>
    <t>Habilitar el proceso de solicitud de corrección de datos a traves del canal Chat</t>
  </si>
  <si>
    <t xml:space="preserve">No. </t>
  </si>
  <si>
    <t>ACTIVIDADES</t>
  </si>
  <si>
    <t>PRODUCTO/ EVIDENCIA</t>
  </si>
  <si>
    <t>ÁREA RESPONSABLE</t>
  </si>
  <si>
    <t xml:space="preserve">NOMBRE DE LA PERSONA RESPONSABLE DE GENERAR LA EVIDENCIA </t>
  </si>
  <si>
    <t>S1</t>
  </si>
  <si>
    <t>S2</t>
  </si>
  <si>
    <t>S3</t>
  </si>
  <si>
    <t>S4</t>
  </si>
  <si>
    <t>Estabilización servicio de registraduria en ambiente producción</t>
  </si>
  <si>
    <t>Reporte en Jira del cierre de la tarea desarrollada</t>
  </si>
  <si>
    <t>DTI</t>
  </si>
  <si>
    <t>Sonia Páez Parra</t>
  </si>
  <si>
    <t> </t>
  </si>
  <si>
    <t xml:space="preserve">Mock prueba registraduria </t>
  </si>
  <si>
    <t>Evidencias del desarrollo realizado</t>
  </si>
  <si>
    <t>Desarrollo de las HU módulo autogestión</t>
  </si>
  <si>
    <t>Reporte en Jira del cierre de las HU desarrolladas</t>
  </si>
  <si>
    <t>Pruebas funcionales</t>
  </si>
  <si>
    <t>Certificación de las pruebas en ambiente de pruebas</t>
  </si>
  <si>
    <t xml:space="preserve">Sesión demostración </t>
  </si>
  <si>
    <t xml:space="preserve">Acta de reunión para mostrar ajuste al usuario </t>
  </si>
  <si>
    <t>Pruebas aceptación de usuario</t>
  </si>
  <si>
    <t>Certificación de pruebas UAT en ambiente de preproducción</t>
  </si>
  <si>
    <t>Puesta en producción módulo Autogestión</t>
  </si>
  <si>
    <t xml:space="preserve">Acta de reunión con usuario final </t>
  </si>
  <si>
    <t xml:space="preserve"> Priorización de trámites</t>
  </si>
  <si>
    <t xml:space="preserve">Unidad de Atención al Ciudadano </t>
  </si>
  <si>
    <t>Cristhian Espinosa</t>
  </si>
  <si>
    <t>DESARROLLADA DURANTE EL ÚLTIMO MES DE  2021</t>
  </si>
  <si>
    <t xml:space="preserve">Análisis y diagnósico del trámite </t>
  </si>
  <si>
    <t xml:space="preserve">Concertación con las áreas de los trámites a racionalizar </t>
  </si>
  <si>
    <t>Unidad de Atención al Ciudadano - Dirección de Tecnología</t>
  </si>
  <si>
    <t>Realizar monitoreo y evaluación constante de las mejoras realizadas</t>
  </si>
  <si>
    <t xml:space="preserve">Reunión de seguimiento al avance de la estrategia. </t>
  </si>
  <si>
    <t>Unidad de atención al ciudadano</t>
  </si>
  <si>
    <t>Divulgación de la ciudadania de los trámites a racionalizar</t>
  </si>
  <si>
    <t xml:space="preserve">UAC - OACyM </t>
  </si>
  <si>
    <t>Divulgación de los resultados del trámite de racionalización</t>
  </si>
  <si>
    <t>Actualizar la información del trámite en el SUIT y el portal institucional</t>
  </si>
  <si>
    <t>Unidad de Atención al Ciudadano- Oficina Asesora de Comunicaciones</t>
  </si>
  <si>
    <r>
      <t xml:space="preserve">1. </t>
    </r>
    <r>
      <rPr>
        <sz val="7"/>
        <rFont val="SansSerif"/>
      </rPr>
      <t>Situación a mejorar: Gestionar la solicitud de corrección de datos a traves del canal Chat con la interacción de un agente de servicio.</t>
    </r>
  </si>
  <si>
    <t>Control de cambios</t>
  </si>
  <si>
    <t>Documento Versión 2: Se realizó la respectiva actualización de las fechas en las cuales se dará por cumplida la estrategia de racionalización 2022 en su línea, "Corrección de datos en nombres, apellidos, documento y/o tipo de documento de identidad y/o cambio legal de nombres". Se realizó una actualización en la redacción de los campos "Mejora por implementar " y " Acciones Racionalización".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</si>
</sst>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3">
    <font>
      <sz val="11"/>
      <name val="Arial"/>
    </font>
    <font>
      <sz val="11"/>
      <color theme="1"/>
      <name val="Calibri"/>
      <family val="2"/>
      <scheme val="minor"/>
    </font>
    <font>
      <sz val="10"/>
      <name val="Arial"/>
      <family val="2"/>
    </font>
    <font>
      <sz val="9"/>
      <name val="SansSerif"/>
    </font>
    <font>
      <b/>
      <sz val="9"/>
      <color indexed="72"/>
      <name val="SansSerif"/>
    </font>
    <font>
      <sz val="11"/>
      <name val="Arial"/>
      <family val="2"/>
    </font>
    <font>
      <b/>
      <sz val="11"/>
      <color theme="1"/>
      <name val="Calibri"/>
      <family val="2"/>
      <scheme val="minor"/>
    </font>
    <font>
      <sz val="24"/>
      <color theme="0"/>
      <name val="Calibri"/>
      <family val="2"/>
      <scheme val="minor"/>
    </font>
    <font>
      <sz val="9"/>
      <name val="Verdana"/>
      <family val="2"/>
    </font>
    <font>
      <b/>
      <sz val="9"/>
      <color theme="0"/>
      <name val="Verdana"/>
      <family val="2"/>
    </font>
    <font>
      <b/>
      <sz val="9"/>
      <name val="Verdana"/>
      <family val="2"/>
    </font>
    <font>
      <b/>
      <sz val="15"/>
      <color theme="3"/>
      <name val="Calibri"/>
      <family val="2"/>
      <scheme val="minor"/>
    </font>
    <font>
      <sz val="11"/>
      <color theme="0"/>
      <name val="Calibri"/>
      <family val="2"/>
      <scheme val="minor"/>
    </font>
    <font>
      <b/>
      <sz val="7"/>
      <name val="SansSerif"/>
    </font>
    <font>
      <sz val="7"/>
      <name val="SansSerif"/>
    </font>
    <font>
      <b/>
      <sz val="7"/>
      <color rgb="FF000000"/>
      <name val="SansSerif"/>
    </font>
    <font>
      <b/>
      <sz val="10"/>
      <color theme="3"/>
      <name val="Verdana"/>
      <family val="2"/>
    </font>
    <font>
      <b/>
      <sz val="10"/>
      <color theme="0"/>
      <name val="Verdana"/>
      <family val="2"/>
    </font>
    <font>
      <sz val="10"/>
      <name val="Verdana"/>
      <family val="2"/>
    </font>
    <font>
      <b/>
      <sz val="10"/>
      <color theme="1"/>
      <name val="Verdana"/>
      <family val="2"/>
    </font>
    <font>
      <sz val="10"/>
      <color theme="1"/>
      <name val="Verdana"/>
      <family val="2"/>
    </font>
    <font>
      <b/>
      <sz val="11"/>
      <color theme="0"/>
      <name val="Arial"/>
      <family val="2"/>
    </font>
    <font>
      <sz val="9"/>
      <name val="Arial"/>
      <family val="2"/>
    </font>
    <font>
      <b/>
      <sz val="9"/>
      <name val="Arial"/>
      <family val="2"/>
    </font>
    <font>
      <b/>
      <sz val="11"/>
      <name val="Arial"/>
      <family val="2"/>
    </font>
    <font>
      <sz val="8"/>
      <name val="Arial"/>
      <family val="2"/>
    </font>
    <font>
      <sz val="8"/>
      <name val="Verdana"/>
      <family val="2"/>
    </font>
    <font>
      <sz val="8"/>
      <color theme="1"/>
      <name val="Verdana"/>
      <family val="2"/>
    </font>
    <font>
      <sz val="12"/>
      <color theme="0" tint="-4.9989318521683403E-2"/>
      <name val="Verdana"/>
      <family val="2"/>
    </font>
    <font>
      <b/>
      <sz val="12"/>
      <color theme="1"/>
      <name val="Verdana"/>
      <family val="2"/>
    </font>
    <font>
      <sz val="7"/>
      <color rgb="FF000000"/>
      <name val="SansSerif"/>
    </font>
    <font>
      <sz val="8"/>
      <color rgb="FF000000"/>
      <name val="Verdana"/>
      <family val="2"/>
    </font>
    <font>
      <b/>
      <sz val="10"/>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4"/>
        <bgColor indexed="64"/>
      </patternFill>
    </fill>
    <fill>
      <patternFill patternType="solid">
        <fgColor theme="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FBFBF"/>
        <bgColor rgb="FF000000"/>
      </patternFill>
    </fill>
    <fill>
      <patternFill patternType="solid">
        <fgColor rgb="FFFFFFFF"/>
        <bgColor rgb="FF000000"/>
      </patternFill>
    </fill>
    <fill>
      <patternFill patternType="solid">
        <fgColor rgb="FF95B3D7"/>
        <bgColor rgb="FF000000"/>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style="thin">
        <color theme="4"/>
      </top>
      <bottom style="double">
        <color theme="4"/>
      </bottom>
      <diagonal/>
    </border>
    <border>
      <left/>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style="medium">
        <color auto="1"/>
      </right>
      <top style="thin">
        <color auto="1"/>
      </top>
      <bottom style="medium">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rgb="FF000000"/>
      </bottom>
      <diagonal/>
    </border>
    <border>
      <left/>
      <right style="thin">
        <color auto="1"/>
      </right>
      <top style="thin">
        <color auto="1"/>
      </top>
      <bottom/>
      <diagonal/>
    </border>
    <border>
      <left style="medium">
        <color rgb="FF000000"/>
      </left>
      <right/>
      <top/>
      <bottom style="thin">
        <color auto="1"/>
      </bottom>
      <diagonal/>
    </border>
    <border>
      <left/>
      <right/>
      <top/>
      <bottom style="thin">
        <color auto="1"/>
      </bottom>
      <diagonal/>
    </border>
    <border>
      <left/>
      <right style="medium">
        <color auto="1"/>
      </right>
      <top/>
      <bottom style="thin">
        <color auto="1"/>
      </bottom>
      <diagonal/>
    </border>
    <border>
      <left style="medium">
        <color rgb="FF000000"/>
      </left>
      <right style="thin">
        <color auto="1"/>
      </right>
      <top style="thin">
        <color auto="1"/>
      </top>
      <bottom/>
      <diagonal/>
    </border>
    <border>
      <left style="thin">
        <color auto="1"/>
      </left>
      <right style="medium">
        <color rgb="FF000000"/>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s>
  <cellStyleXfs count="9">
    <xf numFmtId="0" fontId="0" fillId="0" borderId="0"/>
    <xf numFmtId="0" fontId="2" fillId="0" borderId="0" applyNumberFormat="0" applyFont="0" applyFill="0" applyBorder="0" applyAlignment="0" applyProtection="0"/>
    <xf numFmtId="0" fontId="5" fillId="0" borderId="0"/>
    <xf numFmtId="0" fontId="11" fillId="0" borderId="19" applyNumberFormat="0" applyFill="0" applyAlignment="0" applyProtection="0"/>
    <xf numFmtId="0" fontId="6" fillId="0" borderId="20" applyNumberFormat="0" applyFill="0" applyAlignment="0" applyProtection="0"/>
    <xf numFmtId="0" fontId="12" fillId="6" borderId="0" applyNumberFormat="0" applyBorder="0" applyAlignment="0" applyProtection="0"/>
    <xf numFmtId="0" fontId="2" fillId="0" borderId="0" applyNumberFormat="0" applyFont="0" applyFill="0" applyBorder="0" applyAlignment="0" applyProtection="0"/>
    <xf numFmtId="0" fontId="1" fillId="0" borderId="0"/>
    <xf numFmtId="9" fontId="5" fillId="0" borderId="0" applyFont="0" applyFill="0" applyBorder="0" applyAlignment="0" applyProtection="0"/>
  </cellStyleXfs>
  <cellXfs count="209">
    <xf numFmtId="0" fontId="0" fillId="0" borderId="0" xfId="0"/>
    <xf numFmtId="0" fontId="10" fillId="2" borderId="1" xfId="0" applyFont="1" applyFill="1" applyBorder="1" applyAlignment="1">
      <alignment horizontal="center" vertical="center"/>
    </xf>
    <xf numFmtId="0" fontId="2" fillId="2" borderId="0" xfId="6" applyNumberFormat="1" applyFont="1" applyFill="1" applyBorder="1" applyAlignment="1"/>
    <xf numFmtId="0" fontId="3" fillId="2" borderId="0" xfId="6" applyNumberFormat="1" applyFont="1" applyFill="1" applyBorder="1" applyAlignment="1" applyProtection="1">
      <alignment horizontal="left" vertical="top" wrapText="1"/>
    </xf>
    <xf numFmtId="0" fontId="2" fillId="2" borderId="0" xfId="6" applyNumberFormat="1" applyFont="1" applyFill="1" applyBorder="1" applyAlignment="1">
      <alignment horizontal="center"/>
    </xf>
    <xf numFmtId="0" fontId="3" fillId="2" borderId="0" xfId="6" applyNumberFormat="1" applyFont="1" applyFill="1" applyBorder="1" applyAlignment="1" applyProtection="1">
      <alignment horizontal="center" vertical="top" wrapText="1"/>
    </xf>
    <xf numFmtId="0" fontId="18" fillId="0" borderId="0" xfId="0" applyFont="1" applyAlignment="1">
      <alignment vertical="center"/>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0" xfId="0" applyFont="1" applyAlignment="1">
      <alignment horizontal="center" vertical="center" wrapText="1"/>
    </xf>
    <xf numFmtId="0" fontId="19" fillId="0" borderId="2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1" xfId="0" applyFont="1" applyBorder="1" applyAlignment="1">
      <alignment vertical="center"/>
    </xf>
    <xf numFmtId="0" fontId="20" fillId="0" borderId="1" xfId="0" applyFont="1" applyBorder="1" applyAlignment="1">
      <alignment vertical="center"/>
    </xf>
    <xf numFmtId="0" fontId="20" fillId="0" borderId="18" xfId="0" applyFont="1" applyBorder="1" applyAlignment="1">
      <alignment vertical="center"/>
    </xf>
    <xf numFmtId="0" fontId="18" fillId="0" borderId="8" xfId="0" applyFont="1" applyBorder="1" applyAlignment="1">
      <alignment vertical="center"/>
    </xf>
    <xf numFmtId="0" fontId="20" fillId="0" borderId="11" xfId="7" applyFont="1" applyBorder="1" applyAlignment="1">
      <alignment horizontal="center" vertical="center" wrapText="1"/>
    </xf>
    <xf numFmtId="0" fontId="20" fillId="0" borderId="1" xfId="7" applyFont="1" applyBorder="1" applyAlignment="1">
      <alignment horizontal="center" vertical="center" wrapText="1"/>
    </xf>
    <xf numFmtId="0" fontId="18" fillId="0" borderId="33" xfId="0" applyFont="1" applyBorder="1" applyAlignment="1">
      <alignment vertical="center"/>
    </xf>
    <xf numFmtId="0" fontId="18" fillId="0" borderId="10" xfId="0" applyFont="1" applyBorder="1" applyAlignment="1">
      <alignment vertical="center"/>
    </xf>
    <xf numFmtId="0" fontId="18" fillId="0" borderId="34" xfId="0" applyFont="1" applyBorder="1" applyAlignment="1">
      <alignment vertical="center"/>
    </xf>
    <xf numFmtId="0" fontId="18" fillId="0" borderId="9" xfId="0" applyFont="1" applyBorder="1" applyAlignment="1">
      <alignment vertical="center"/>
    </xf>
    <xf numFmtId="0" fontId="18" fillId="0" borderId="36" xfId="0" applyFont="1" applyBorder="1" applyAlignment="1">
      <alignment vertical="center"/>
    </xf>
    <xf numFmtId="0" fontId="18" fillId="0" borderId="40" xfId="0" applyFont="1" applyBorder="1" applyAlignment="1">
      <alignment vertical="center"/>
    </xf>
    <xf numFmtId="0" fontId="18" fillId="0" borderId="42" xfId="0" applyFont="1" applyBorder="1" applyAlignment="1">
      <alignment vertical="center"/>
    </xf>
    <xf numFmtId="0" fontId="18" fillId="0" borderId="37" xfId="0" applyFont="1" applyBorder="1" applyAlignment="1">
      <alignment vertical="center"/>
    </xf>
    <xf numFmtId="0" fontId="18" fillId="0" borderId="38" xfId="0" applyFont="1" applyBorder="1" applyAlignment="1">
      <alignment vertical="center"/>
    </xf>
    <xf numFmtId="0" fontId="18" fillId="0" borderId="39" xfId="0" applyFont="1" applyBorder="1" applyAlignment="1">
      <alignment vertical="center"/>
    </xf>
    <xf numFmtId="0" fontId="18" fillId="0" borderId="45" xfId="0" applyFont="1" applyBorder="1" applyAlignment="1">
      <alignment vertical="center"/>
    </xf>
    <xf numFmtId="0" fontId="20" fillId="0" borderId="46" xfId="0" applyFont="1" applyBorder="1" applyAlignment="1">
      <alignment vertical="center"/>
    </xf>
    <xf numFmtId="0" fontId="20" fillId="0" borderId="44" xfId="0" applyFont="1" applyBorder="1" applyAlignment="1">
      <alignment vertical="center"/>
    </xf>
    <xf numFmtId="0" fontId="18" fillId="0" borderId="35" xfId="0" applyFont="1" applyBorder="1" applyAlignment="1">
      <alignment vertical="center"/>
    </xf>
    <xf numFmtId="0" fontId="5" fillId="2" borderId="0" xfId="2" applyFill="1"/>
    <xf numFmtId="0" fontId="5" fillId="2" borderId="0" xfId="2" applyFill="1" applyAlignment="1">
      <alignment horizontal="center"/>
    </xf>
    <xf numFmtId="0" fontId="25" fillId="2" borderId="0" xfId="2" applyFont="1" applyFill="1" applyAlignment="1">
      <alignment vertical="top" wrapText="1"/>
    </xf>
    <xf numFmtId="0" fontId="25" fillId="2" borderId="0" xfId="2" applyFont="1" applyFill="1" applyAlignment="1">
      <alignment horizontal="center" vertical="top" wrapText="1"/>
    </xf>
    <xf numFmtId="0" fontId="6" fillId="2" borderId="0" xfId="2" applyFont="1" applyFill="1"/>
    <xf numFmtId="0" fontId="5" fillId="2" borderId="1" xfId="2" applyFill="1" applyBorder="1"/>
    <xf numFmtId="164" fontId="5" fillId="2" borderId="1" xfId="2" applyNumberFormat="1" applyFill="1" applyBorder="1" applyAlignment="1">
      <alignment horizontal="center" vertical="center"/>
    </xf>
    <xf numFmtId="9" fontId="0" fillId="2" borderId="1" xfId="8" applyFont="1" applyFill="1" applyBorder="1" applyAlignment="1"/>
    <xf numFmtId="10" fontId="0" fillId="4" borderId="1" xfId="8" applyNumberFormat="1" applyFont="1" applyFill="1" applyBorder="1"/>
    <xf numFmtId="9" fontId="5" fillId="2" borderId="1" xfId="2" applyNumberFormat="1" applyFill="1" applyBorder="1"/>
    <xf numFmtId="0" fontId="5" fillId="10" borderId="1" xfId="2" applyFill="1" applyBorder="1" applyAlignment="1">
      <alignment horizontal="center"/>
    </xf>
    <xf numFmtId="9" fontId="0" fillId="2" borderId="1" xfId="8" applyFont="1" applyFill="1" applyBorder="1"/>
    <xf numFmtId="0" fontId="24" fillId="2" borderId="0" xfId="2" applyFont="1" applyFill="1" applyAlignment="1">
      <alignment horizontal="center" vertical="top"/>
    </xf>
    <xf numFmtId="0" fontId="5" fillId="4" borderId="2" xfId="2" applyFill="1" applyBorder="1" applyAlignment="1">
      <alignment horizontal="center"/>
    </xf>
    <xf numFmtId="0" fontId="5" fillId="4" borderId="3" xfId="2" applyFill="1" applyBorder="1"/>
    <xf numFmtId="0" fontId="5" fillId="4" borderId="3" xfId="2" applyFill="1" applyBorder="1" applyAlignment="1">
      <alignment horizontal="center"/>
    </xf>
    <xf numFmtId="0" fontId="5" fillId="4" borderId="46" xfId="2" applyFill="1" applyBorder="1"/>
    <xf numFmtId="0" fontId="5" fillId="2" borderId="1" xfId="2" applyFill="1" applyBorder="1" applyAlignment="1">
      <alignment horizontal="left"/>
    </xf>
    <xf numFmtId="0" fontId="6" fillId="4" borderId="44" xfId="2" applyFont="1" applyFill="1" applyBorder="1" applyAlignment="1">
      <alignment horizontal="center" vertical="center" wrapText="1"/>
    </xf>
    <xf numFmtId="0" fontId="26" fillId="0" borderId="11" xfId="0" applyFont="1" applyBorder="1" applyAlignment="1">
      <alignment vertical="center"/>
    </xf>
    <xf numFmtId="0" fontId="27" fillId="0" borderId="11"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5" xfId="0" applyFont="1" applyFill="1" applyBorder="1"/>
    <xf numFmtId="0" fontId="27" fillId="2" borderId="23" xfId="0" applyFont="1" applyFill="1" applyBorder="1"/>
    <xf numFmtId="0" fontId="27" fillId="2" borderId="4" xfId="0" applyFont="1" applyFill="1" applyBorder="1"/>
    <xf numFmtId="0" fontId="27" fillId="2" borderId="6" xfId="0" applyFont="1" applyFill="1" applyBorder="1"/>
    <xf numFmtId="0" fontId="0" fillId="0" borderId="17" xfId="0" applyBorder="1"/>
    <xf numFmtId="0" fontId="0" fillId="0" borderId="5" xfId="0" applyBorder="1"/>
    <xf numFmtId="0" fontId="0" fillId="0" borderId="23" xfId="0" applyBorder="1"/>
    <xf numFmtId="0" fontId="0" fillId="0" borderId="4" xfId="0" applyBorder="1"/>
    <xf numFmtId="0" fontId="0" fillId="0" borderId="6" xfId="0" applyBorder="1"/>
    <xf numFmtId="0" fontId="0" fillId="0" borderId="12" xfId="0" applyBorder="1"/>
    <xf numFmtId="0" fontId="0" fillId="0" borderId="11" xfId="0" applyBorder="1"/>
    <xf numFmtId="0" fontId="0" fillId="0" borderId="13" xfId="0" applyBorder="1"/>
    <xf numFmtId="0" fontId="27" fillId="0" borderId="41" xfId="0" applyFont="1" applyBorder="1" applyAlignment="1">
      <alignment horizontal="center" vertical="center" wrapText="1"/>
    </xf>
    <xf numFmtId="0" fontId="27" fillId="2" borderId="13" xfId="0" applyFont="1" applyFill="1" applyBorder="1"/>
    <xf numFmtId="0" fontId="27" fillId="2" borderId="11" xfId="0" applyFont="1" applyFill="1" applyBorder="1"/>
    <xf numFmtId="0" fontId="27" fillId="2" borderId="33" xfId="0" applyFont="1" applyFill="1" applyBorder="1"/>
    <xf numFmtId="0" fontId="27" fillId="2" borderId="12" xfId="0" applyFont="1" applyFill="1" applyBorder="1"/>
    <xf numFmtId="0" fontId="27" fillId="2" borderId="41" xfId="0" applyFont="1" applyFill="1" applyBorder="1"/>
    <xf numFmtId="0" fontId="0" fillId="0" borderId="41" xfId="0" applyBorder="1"/>
    <xf numFmtId="0" fontId="0" fillId="0" borderId="33" xfId="0" applyBorder="1"/>
    <xf numFmtId="0" fontId="27" fillId="0" borderId="33" xfId="0" applyFont="1" applyBorder="1"/>
    <xf numFmtId="0" fontId="27" fillId="0" borderId="12" xfId="0" applyFont="1" applyBorder="1"/>
    <xf numFmtId="0" fontId="27" fillId="0" borderId="11" xfId="0" applyFont="1" applyBorder="1"/>
    <xf numFmtId="0" fontId="27" fillId="0" borderId="1" xfId="0" applyFont="1" applyBorder="1" applyAlignment="1">
      <alignment horizontal="center" vertical="center" wrapText="1"/>
    </xf>
    <xf numFmtId="0" fontId="27" fillId="0" borderId="18" xfId="0" applyFont="1" applyBorder="1" applyAlignment="1">
      <alignment horizontal="center" vertical="center" wrapText="1"/>
    </xf>
    <xf numFmtId="0" fontId="27" fillId="2" borderId="8" xfId="0" applyFont="1" applyFill="1" applyBorder="1"/>
    <xf numFmtId="0" fontId="27" fillId="2" borderId="18" xfId="0" applyFont="1" applyFill="1" applyBorder="1"/>
    <xf numFmtId="0" fontId="27" fillId="2" borderId="1" xfId="0" applyFont="1" applyFill="1" applyBorder="1"/>
    <xf numFmtId="0" fontId="27" fillId="2" borderId="14" xfId="0" applyFont="1" applyFill="1" applyBorder="1"/>
    <xf numFmtId="0" fontId="27" fillId="2" borderId="7" xfId="0" applyFont="1" applyFill="1" applyBorder="1"/>
    <xf numFmtId="0" fontId="27" fillId="0" borderId="1" xfId="0" applyFont="1" applyBorder="1"/>
    <xf numFmtId="0" fontId="0" fillId="0" borderId="18" xfId="0" applyBorder="1"/>
    <xf numFmtId="0" fontId="0" fillId="0" borderId="1" xfId="0" applyBorder="1"/>
    <xf numFmtId="0" fontId="0" fillId="0" borderId="14" xfId="0" applyBorder="1"/>
    <xf numFmtId="0" fontId="0" fillId="0" borderId="7" xfId="0" applyBorder="1"/>
    <xf numFmtId="0" fontId="0" fillId="0" borderId="8" xfId="0" applyBorder="1"/>
    <xf numFmtId="0" fontId="20" fillId="0" borderId="35" xfId="0" applyFont="1" applyBorder="1" applyAlignment="1">
      <alignment vertical="center"/>
    </xf>
    <xf numFmtId="0" fontId="20" fillId="11" borderId="18" xfId="0" applyFont="1" applyFill="1" applyBorder="1" applyAlignment="1">
      <alignment vertical="center"/>
    </xf>
    <xf numFmtId="0" fontId="20" fillId="11" borderId="1" xfId="0" applyFont="1" applyFill="1" applyBorder="1" applyAlignment="1">
      <alignment vertical="center"/>
    </xf>
    <xf numFmtId="0" fontId="20" fillId="11" borderId="14" xfId="0" applyFont="1" applyFill="1" applyBorder="1" applyAlignment="1">
      <alignment vertical="center"/>
    </xf>
    <xf numFmtId="0" fontId="20" fillId="11" borderId="35" xfId="0" applyFont="1" applyFill="1" applyBorder="1" applyAlignment="1">
      <alignment vertical="center"/>
    </xf>
    <xf numFmtId="0" fontId="20" fillId="11" borderId="36" xfId="0" applyFont="1" applyFill="1" applyBorder="1" applyAlignment="1">
      <alignment vertical="center"/>
    </xf>
    <xf numFmtId="0" fontId="18" fillId="11" borderId="1" xfId="0" applyFont="1" applyFill="1" applyBorder="1" applyAlignment="1">
      <alignment vertical="center"/>
    </xf>
    <xf numFmtId="0" fontId="18" fillId="0" borderId="50" xfId="0" applyFont="1" applyBorder="1" applyAlignment="1">
      <alignment vertical="center"/>
    </xf>
    <xf numFmtId="0" fontId="18" fillId="0" borderId="44" xfId="0" applyFont="1" applyBorder="1" applyAlignment="1">
      <alignment vertical="center"/>
    </xf>
    <xf numFmtId="0" fontId="18" fillId="0" borderId="51" xfId="0" applyFont="1" applyBorder="1" applyAlignment="1">
      <alignment vertical="center"/>
    </xf>
    <xf numFmtId="0" fontId="20" fillId="0" borderId="50" xfId="0" applyFont="1" applyBorder="1" applyAlignment="1">
      <alignment vertical="center"/>
    </xf>
    <xf numFmtId="0" fontId="18" fillId="0" borderId="16" xfId="0" applyFont="1" applyBorder="1" applyAlignment="1">
      <alignment vertical="center"/>
    </xf>
    <xf numFmtId="0" fontId="18" fillId="11" borderId="44" xfId="0" applyFont="1" applyFill="1" applyBorder="1" applyAlignment="1">
      <alignment vertical="center"/>
    </xf>
    <xf numFmtId="0" fontId="24" fillId="2" borderId="0" xfId="2" applyFont="1" applyFill="1" applyAlignment="1">
      <alignment horizontal="left" vertical="top"/>
    </xf>
    <xf numFmtId="0" fontId="6" fillId="4" borderId="1" xfId="2" applyFont="1" applyFill="1" applyBorder="1" applyAlignment="1">
      <alignment horizontal="center" vertical="center" wrapText="1"/>
    </xf>
    <xf numFmtId="0" fontId="5" fillId="2" borderId="1" xfId="2" applyFill="1" applyBorder="1" applyAlignment="1">
      <alignment horizontal="center"/>
    </xf>
    <xf numFmtId="0" fontId="20" fillId="12" borderId="11" xfId="7" applyFont="1" applyFill="1" applyBorder="1" applyAlignment="1">
      <alignment horizontal="center" vertical="center" wrapText="1"/>
    </xf>
    <xf numFmtId="0" fontId="20" fillId="12" borderId="1" xfId="7" applyFont="1" applyFill="1" applyBorder="1" applyAlignment="1">
      <alignment horizontal="center" vertical="center" wrapText="1"/>
    </xf>
    <xf numFmtId="0" fontId="15" fillId="13" borderId="44" xfId="0" applyFont="1" applyFill="1" applyBorder="1" applyAlignment="1">
      <alignment horizontal="center" vertical="center" wrapText="1"/>
    </xf>
    <xf numFmtId="0" fontId="15" fillId="13" borderId="56" xfId="0" applyFont="1" applyFill="1" applyBorder="1" applyAlignment="1">
      <alignment horizontal="center" vertical="center" wrapText="1"/>
    </xf>
    <xf numFmtId="0" fontId="30" fillId="14" borderId="53" xfId="0" applyFont="1" applyFill="1" applyBorder="1" applyAlignment="1">
      <alignment horizontal="center" vertical="center" wrapText="1"/>
    </xf>
    <xf numFmtId="0" fontId="30" fillId="14" borderId="44" xfId="0" applyFont="1" applyFill="1" applyBorder="1" applyAlignment="1">
      <alignment vertical="center" wrapText="1"/>
    </xf>
    <xf numFmtId="0" fontId="30" fillId="14" borderId="53" xfId="0" applyFont="1" applyFill="1" applyBorder="1" applyAlignment="1">
      <alignment vertical="center" wrapText="1"/>
    </xf>
    <xf numFmtId="0" fontId="30" fillId="14" borderId="11" xfId="0" applyFont="1" applyFill="1" applyBorder="1" applyAlignment="1">
      <alignment vertical="center" wrapText="1"/>
    </xf>
    <xf numFmtId="0" fontId="30" fillId="14" borderId="44" xfId="0" applyFont="1" applyFill="1" applyBorder="1" applyAlignment="1">
      <alignment horizontal="center" vertical="center" wrapText="1"/>
    </xf>
    <xf numFmtId="0" fontId="30" fillId="14" borderId="11" xfId="0" applyFont="1" applyFill="1" applyBorder="1" applyAlignment="1">
      <alignment horizontal="center" vertical="center" wrapText="1"/>
    </xf>
    <xf numFmtId="0" fontId="31" fillId="15" borderId="5" xfId="0" applyFont="1" applyFill="1" applyBorder="1" applyAlignment="1">
      <alignment wrapText="1"/>
    </xf>
    <xf numFmtId="0" fontId="31" fillId="15" borderId="57" xfId="0" applyFont="1" applyFill="1" applyBorder="1"/>
    <xf numFmtId="0" fontId="31" fillId="14" borderId="5" xfId="0" applyFont="1" applyFill="1" applyBorder="1"/>
    <xf numFmtId="0" fontId="31" fillId="14" borderId="58" xfId="0" applyFont="1" applyFill="1" applyBorder="1"/>
    <xf numFmtId="0" fontId="31" fillId="14" borderId="13" xfId="0" applyFont="1" applyFill="1" applyBorder="1"/>
    <xf numFmtId="0" fontId="2" fillId="2" borderId="0" xfId="6" applyNumberFormat="1" applyFont="1" applyFill="1" applyBorder="1" applyAlignment="1"/>
    <xf numFmtId="0" fontId="20" fillId="0" borderId="18" xfId="0" applyFont="1" applyFill="1" applyBorder="1" applyAlignment="1">
      <alignment vertical="center"/>
    </xf>
    <xf numFmtId="0" fontId="20" fillId="0" borderId="1" xfId="0" applyFont="1" applyFill="1" applyBorder="1" applyAlignment="1">
      <alignment vertical="center"/>
    </xf>
    <xf numFmtId="0" fontId="20" fillId="0" borderId="36" xfId="0" applyFont="1" applyFill="1" applyBorder="1" applyAlignment="1">
      <alignment vertical="center"/>
    </xf>
    <xf numFmtId="0" fontId="18" fillId="0" borderId="18" xfId="0" applyFont="1" applyFill="1" applyBorder="1" applyAlignment="1">
      <alignment vertical="center"/>
    </xf>
    <xf numFmtId="0" fontId="18" fillId="0" borderId="1" xfId="0" applyFont="1" applyFill="1" applyBorder="1" applyAlignment="1">
      <alignment vertical="center"/>
    </xf>
    <xf numFmtId="0" fontId="18" fillId="0" borderId="8" xfId="0" applyFont="1" applyFill="1" applyBorder="1" applyAlignment="1">
      <alignment vertical="center"/>
    </xf>
    <xf numFmtId="0" fontId="18" fillId="0" borderId="7" xfId="0" applyFont="1" applyFill="1" applyBorder="1" applyAlignment="1">
      <alignment vertical="center"/>
    </xf>
    <xf numFmtId="0" fontId="20" fillId="0" borderId="44" xfId="0" applyFont="1" applyFill="1" applyBorder="1" applyAlignment="1">
      <alignment vertical="center"/>
    </xf>
    <xf numFmtId="0" fontId="18" fillId="0" borderId="46" xfId="0" applyFont="1" applyFill="1" applyBorder="1" applyAlignment="1">
      <alignment vertical="center"/>
    </xf>
    <xf numFmtId="0" fontId="18" fillId="0" borderId="44" xfId="0" applyFont="1" applyFill="1" applyBorder="1" applyAlignment="1">
      <alignment vertical="center"/>
    </xf>
    <xf numFmtId="0" fontId="18" fillId="0" borderId="16" xfId="0" applyFont="1" applyFill="1" applyBorder="1" applyAlignment="1">
      <alignment vertical="center"/>
    </xf>
    <xf numFmtId="0" fontId="18" fillId="0" borderId="43" xfId="0" applyFont="1" applyFill="1" applyBorder="1" applyAlignment="1">
      <alignment vertical="center"/>
    </xf>
    <xf numFmtId="0" fontId="18" fillId="0" borderId="39" xfId="0" applyFont="1" applyFill="1" applyBorder="1" applyAlignment="1">
      <alignment vertical="center"/>
    </xf>
    <xf numFmtId="0" fontId="18" fillId="0" borderId="42" xfId="0" applyFont="1" applyFill="1" applyBorder="1" applyAlignment="1">
      <alignment vertical="center"/>
    </xf>
    <xf numFmtId="0" fontId="0" fillId="0" borderId="0" xfId="0" applyAlignment="1">
      <alignment horizontal="left"/>
    </xf>
    <xf numFmtId="0" fontId="10" fillId="2" borderId="14"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9" fillId="5" borderId="1" xfId="0" applyFont="1" applyFill="1" applyBorder="1" applyAlignment="1">
      <alignment horizontal="center" vertical="center"/>
    </xf>
    <xf numFmtId="0" fontId="6" fillId="4" borderId="1" xfId="2" applyFont="1" applyFill="1" applyBorder="1" applyAlignment="1">
      <alignment horizontal="center" vertical="center" wrapText="1"/>
    </xf>
    <xf numFmtId="0" fontId="5" fillId="2" borderId="1" xfId="2" applyFill="1" applyBorder="1" applyAlignment="1">
      <alignment horizontal="center"/>
    </xf>
    <xf numFmtId="0" fontId="6" fillId="4" borderId="14" xfId="2" applyFont="1" applyFill="1" applyBorder="1" applyAlignment="1">
      <alignment horizontal="center" vertical="center"/>
    </xf>
    <xf numFmtId="0" fontId="6" fillId="4" borderId="15"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11" xfId="2" applyFont="1" applyFill="1" applyBorder="1" applyAlignment="1">
      <alignment horizontal="center" vertical="center"/>
    </xf>
    <xf numFmtId="0" fontId="24" fillId="2" borderId="0" xfId="2" applyFont="1" applyFill="1" applyAlignment="1">
      <alignment horizontal="left" vertical="top"/>
    </xf>
    <xf numFmtId="0" fontId="21" fillId="3" borderId="0" xfId="2" applyFont="1" applyFill="1" applyAlignment="1">
      <alignment horizontal="center"/>
    </xf>
    <xf numFmtId="0" fontId="22" fillId="2" borderId="0" xfId="2" applyFont="1" applyFill="1" applyAlignment="1">
      <alignment horizontal="left" vertical="top" wrapText="1"/>
    </xf>
    <xf numFmtId="0" fontId="24" fillId="9" borderId="0" xfId="2" applyFont="1" applyFill="1" applyAlignment="1">
      <alignment horizontal="center"/>
    </xf>
    <xf numFmtId="0" fontId="25" fillId="2" borderId="0" xfId="2" applyFont="1" applyFill="1" applyAlignment="1">
      <alignment horizontal="left" vertical="top" wrapText="1"/>
    </xf>
    <xf numFmtId="0" fontId="25" fillId="2" borderId="0" xfId="2" applyFont="1" applyFill="1" applyAlignment="1">
      <alignment horizontal="left" vertical="top"/>
    </xf>
    <xf numFmtId="0" fontId="5" fillId="2" borderId="0" xfId="2" applyFill="1" applyAlignment="1">
      <alignment horizontal="left"/>
    </xf>
    <xf numFmtId="0" fontId="32" fillId="2" borderId="1" xfId="0" applyFont="1" applyFill="1" applyBorder="1" applyAlignment="1">
      <alignment horizontal="left" vertical="center" wrapText="1"/>
    </xf>
    <xf numFmtId="0" fontId="30" fillId="14" borderId="23" xfId="0" applyFont="1" applyFill="1" applyBorder="1" applyAlignment="1">
      <alignment horizontal="left" vertical="center" wrapText="1"/>
    </xf>
    <xf numFmtId="0" fontId="30" fillId="14" borderId="58" xfId="0" applyFont="1" applyFill="1" applyBorder="1" applyAlignment="1">
      <alignment horizontal="left" vertical="center" wrapText="1"/>
    </xf>
    <xf numFmtId="0" fontId="30" fillId="14" borderId="17" xfId="0" applyFont="1" applyFill="1" applyBorder="1" applyAlignment="1">
      <alignment horizontal="left" vertical="center" wrapText="1"/>
    </xf>
    <xf numFmtId="0" fontId="15" fillId="13" borderId="44" xfId="0" applyFont="1" applyFill="1" applyBorder="1" applyAlignment="1">
      <alignment horizontal="center" vertical="center" wrapText="1"/>
    </xf>
    <xf numFmtId="0" fontId="15" fillId="13" borderId="56" xfId="0" applyFont="1" applyFill="1" applyBorder="1" applyAlignment="1">
      <alignment horizontal="center" vertical="center" wrapText="1"/>
    </xf>
    <xf numFmtId="0" fontId="15" fillId="13" borderId="16"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30" fillId="14" borderId="52" xfId="0" applyFont="1" applyFill="1" applyBorder="1" applyAlignment="1">
      <alignment horizontal="center" vertical="center" wrapText="1"/>
    </xf>
    <xf numFmtId="0" fontId="30" fillId="14" borderId="12"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30" fillId="14" borderId="53" xfId="0" applyFont="1" applyFill="1" applyBorder="1" applyAlignment="1">
      <alignment horizontal="center" vertical="center" wrapText="1"/>
    </xf>
    <xf numFmtId="0" fontId="30" fillId="14" borderId="11" xfId="0" applyFont="1" applyFill="1" applyBorder="1" applyAlignment="1">
      <alignment horizontal="center" vertical="center" wrapText="1"/>
    </xf>
    <xf numFmtId="0" fontId="30" fillId="14" borderId="28" xfId="0" applyFont="1" applyFill="1" applyBorder="1" applyAlignment="1">
      <alignment horizontal="left" vertical="center" wrapText="1"/>
    </xf>
    <xf numFmtId="0" fontId="30" fillId="14" borderId="53" xfId="0" applyFont="1" applyFill="1" applyBorder="1" applyAlignment="1">
      <alignment horizontal="left" vertical="center" wrapText="1"/>
    </xf>
    <xf numFmtId="0" fontId="30" fillId="14" borderId="11" xfId="0" applyFont="1" applyFill="1" applyBorder="1" applyAlignment="1">
      <alignment horizontal="left" vertical="center" wrapText="1"/>
    </xf>
    <xf numFmtId="0" fontId="13" fillId="14" borderId="28" xfId="0" applyFont="1" applyFill="1" applyBorder="1" applyAlignment="1">
      <alignment horizontal="center" vertical="center" wrapText="1"/>
    </xf>
    <xf numFmtId="0" fontId="13" fillId="14" borderId="53" xfId="0" applyFont="1" applyFill="1" applyBorder="1" applyAlignment="1">
      <alignment horizontal="center" vertical="center" wrapText="1"/>
    </xf>
    <xf numFmtId="0" fontId="13" fillId="14" borderId="11" xfId="0" applyFont="1" applyFill="1" applyBorder="1" applyAlignment="1">
      <alignment horizontal="center" vertical="center" wrapText="1"/>
    </xf>
    <xf numFmtId="14" fontId="30" fillId="14" borderId="28" xfId="0" applyNumberFormat="1" applyFont="1" applyFill="1" applyBorder="1" applyAlignment="1">
      <alignment horizontal="center" vertical="center" wrapText="1"/>
    </xf>
    <xf numFmtId="14" fontId="30" fillId="14" borderId="53" xfId="0" applyNumberFormat="1" applyFont="1" applyFill="1" applyBorder="1" applyAlignment="1">
      <alignment horizontal="center" vertical="center" wrapText="1"/>
    </xf>
    <xf numFmtId="14" fontId="30" fillId="14" borderId="11" xfId="0" applyNumberFormat="1" applyFont="1" applyFill="1" applyBorder="1" applyAlignment="1">
      <alignment horizontal="center" vertical="center" wrapText="1"/>
    </xf>
    <xf numFmtId="0" fontId="15" fillId="13" borderId="43" xfId="0" applyFont="1" applyFill="1" applyBorder="1" applyAlignment="1">
      <alignment horizontal="center" vertical="center" wrapText="1"/>
    </xf>
    <xf numFmtId="0" fontId="15" fillId="13" borderId="55" xfId="0" applyFont="1" applyFill="1" applyBorder="1" applyAlignment="1">
      <alignment horizontal="center" vertical="center" wrapText="1"/>
    </xf>
    <xf numFmtId="0" fontId="2" fillId="2" borderId="0" xfId="6" applyNumberFormat="1" applyFont="1" applyFill="1" applyBorder="1" applyAlignment="1"/>
    <xf numFmtId="0" fontId="7" fillId="3" borderId="0" xfId="6" applyNumberFormat="1" applyFont="1" applyFill="1" applyBorder="1" applyAlignment="1">
      <alignment horizontal="center" wrapText="1"/>
    </xf>
    <xf numFmtId="0" fontId="7" fillId="3" borderId="0" xfId="6" applyNumberFormat="1" applyFont="1" applyFill="1" applyBorder="1" applyAlignment="1">
      <alignment horizontal="center"/>
    </xf>
    <xf numFmtId="0" fontId="4" fillId="4" borderId="4" xfId="6" applyFont="1" applyFill="1" applyBorder="1" applyAlignment="1">
      <alignment horizontal="center" vertical="center" wrapText="1"/>
    </xf>
    <xf numFmtId="0" fontId="4" fillId="4" borderId="5" xfId="6" applyFont="1" applyFill="1" applyBorder="1" applyAlignment="1">
      <alignment horizontal="center" vertical="center" wrapText="1"/>
    </xf>
    <xf numFmtId="0" fontId="4" fillId="4" borderId="6" xfId="6" applyFont="1" applyFill="1" applyBorder="1" applyAlignment="1">
      <alignment horizontal="center"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54" xfId="0" applyFont="1" applyBorder="1" applyAlignment="1">
      <alignment horizontal="center" vertical="center"/>
    </xf>
    <xf numFmtId="0" fontId="28" fillId="5" borderId="0" xfId="0" applyFont="1" applyFill="1" applyAlignment="1">
      <alignment horizontal="center" vertical="center" wrapText="1"/>
    </xf>
    <xf numFmtId="0" fontId="28" fillId="5" borderId="26" xfId="0" applyFont="1" applyFill="1" applyBorder="1" applyAlignment="1">
      <alignment horizontal="center" vertical="center" wrapText="1"/>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16" fillId="7" borderId="19" xfId="3" applyFont="1" applyFill="1" applyAlignment="1">
      <alignment horizontal="center" vertical="center" wrapText="1"/>
    </xf>
    <xf numFmtId="0" fontId="17" fillId="6" borderId="0" xfId="5" applyFont="1" applyBorder="1" applyAlignment="1">
      <alignment horizontal="center" vertical="center" wrapText="1"/>
    </xf>
    <xf numFmtId="0" fontId="29" fillId="8" borderId="2" xfId="4" applyFont="1" applyFill="1" applyBorder="1" applyAlignment="1">
      <alignment horizontal="center" vertical="center" wrapText="1"/>
    </xf>
    <xf numFmtId="0" fontId="29" fillId="8" borderId="3" xfId="4" applyFont="1" applyFill="1" applyBorder="1" applyAlignment="1">
      <alignment horizontal="center" vertical="center" wrapText="1"/>
    </xf>
    <xf numFmtId="0" fontId="29" fillId="8" borderId="15" xfId="4" applyFont="1" applyFill="1" applyBorder="1" applyAlignment="1">
      <alignment horizontal="center" vertical="center" wrapText="1"/>
    </xf>
    <xf numFmtId="0" fontId="29" fillId="8" borderId="48" xfId="4" applyFont="1" applyFill="1" applyBorder="1" applyAlignment="1">
      <alignment horizontal="center" vertical="center" wrapText="1"/>
    </xf>
    <xf numFmtId="0" fontId="29" fillId="8" borderId="18" xfId="4" applyFont="1" applyFill="1" applyBorder="1" applyAlignment="1">
      <alignment horizontal="center" vertical="center" wrapText="1"/>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cellXfs>
  <cellStyles count="9">
    <cellStyle name="Encabezado 1" xfId="3" builtinId="16"/>
    <cellStyle name="Énfasis1" xfId="5" builtinId="29"/>
    <cellStyle name="Normal" xfId="0" builtinId="0"/>
    <cellStyle name="Normal 2" xfId="7" xr:uid="{00000000-0005-0000-0000-000003000000}"/>
    <cellStyle name="Normal 3" xfId="1" xr:uid="{00000000-0005-0000-0000-000004000000}"/>
    <cellStyle name="Normal 3 4" xfId="6" xr:uid="{00000000-0005-0000-0000-000005000000}"/>
    <cellStyle name="Normal 5" xfId="2" xr:uid="{00000000-0005-0000-0000-000006000000}"/>
    <cellStyle name="Porcentaje 2" xfId="8" xr:uid="{00000000-0005-0000-0000-000007000000}"/>
    <cellStyle name="Total" xfId="4"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4</xdr:row>
      <xdr:rowOff>57150</xdr:rowOff>
    </xdr:to>
    <xdr:pic>
      <xdr:nvPicPr>
        <xdr:cNvPr id="2" name="Imagen 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96575" cy="16002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95799" cy="1613189"/>
    <xdr:pic>
      <xdr:nvPicPr>
        <xdr:cNvPr id="2" name="Imagen 1">
          <a:extLst>
            <a:ext uri="{FF2B5EF4-FFF2-40B4-BE49-F238E27FC236}">
              <a16:creationId xmlns:a16="http://schemas.microsoft.com/office/drawing/2014/main" id="{21843765-AF3D-4290-8E8B-4831E7093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95799" cy="1613189"/>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ecdgp/Seguimiento%20Financiero/Seguimiento/SG%202007/SEGUI%20Ecop2007.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e%20compras%20migrado%2018%20oct%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cfesserv5/planeacion$/2011/erp/migracion/plan%20de%20compras/Copia%20de%20Plan_de_compras_SEVEN_2011-10-11%20%20ADRIANA%20DI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row r="2">
          <cell r="D2" t="str">
            <v>SELECCIÓN DIRECTA</v>
          </cell>
        </row>
      </sheetData>
      <sheetData sheetId="3">
        <row r="2">
          <cell r="B2" t="str">
            <v>Mantener canales de comunicacion usario</v>
          </cell>
        </row>
        <row r="3">
          <cell r="B3" t="str">
            <v>Apoyar Gestión y Misión del instituto</v>
          </cell>
        </row>
        <row r="4">
          <cell r="B4" t="str">
            <v>Servicios Personales Asociados A Nomina</v>
          </cell>
        </row>
        <row r="5">
          <cell r="B5" t="str">
            <v>Garantiza Entrega Correspondencia Insti.</v>
          </cell>
        </row>
        <row r="6">
          <cell r="B6" t="str">
            <v>Realiza Estudio Percep.y Satisfac. Clte.</v>
          </cell>
        </row>
        <row r="7">
          <cell r="B7" t="str">
            <v>Consol.Transf.e Implem. acciones en Mejo</v>
          </cell>
        </row>
        <row r="8">
          <cell r="B8" t="str">
            <v>Apoyar Procesos Diseño de Instrumentos</v>
          </cell>
        </row>
        <row r="9">
          <cell r="B9" t="str">
            <v>Realiza Participa Eventos Divulg. Prbas</v>
          </cell>
        </row>
        <row r="10">
          <cell r="B10" t="str">
            <v>Participar Eventos Evaluación Educativa</v>
          </cell>
        </row>
        <row r="11">
          <cell r="B11" t="str">
            <v xml:space="preserve"> Fortalacer la Dirección de Evaluación</v>
          </cell>
        </row>
        <row r="12">
          <cell r="B12" t="str">
            <v>Produ. Divu. Infor. Results y Est. Prbas</v>
          </cell>
        </row>
        <row r="13">
          <cell r="B13" t="str">
            <v>Apoya Prcmto y Genera Reportes Estd prba</v>
          </cell>
        </row>
        <row r="14">
          <cell r="B14" t="str">
            <v xml:space="preserve"> Contribuciones Inherentes A La Nómina</v>
          </cell>
        </row>
        <row r="15">
          <cell r="B15" t="str">
            <v>Apoyar los Procesos de Calificación</v>
          </cell>
        </row>
        <row r="16">
          <cell r="B16" t="str">
            <v>Apoyar Procesos de Calificación</v>
          </cell>
        </row>
        <row r="17">
          <cell r="B17" t="str">
            <v>Apoyar los Procesos de Aplicación</v>
          </cell>
        </row>
        <row r="18">
          <cell r="B18" t="str">
            <v xml:space="preserve"> Aplicar pruebas TOEFL</v>
          </cell>
        </row>
        <row r="19">
          <cell r="B19" t="str">
            <v>Diseña y/o Aplica prbas Solicitadas terc</v>
          </cell>
        </row>
        <row r="20">
          <cell r="B20" t="str">
            <v>Gestión Abastecimiento y Servicios Gener</v>
          </cell>
        </row>
        <row r="21">
          <cell r="B21" t="str">
            <v>Gestiona Audit. Sist. Control Int. y cal</v>
          </cell>
        </row>
        <row r="22">
          <cell r="B22" t="str">
            <v>Gestión de Comunicaciones</v>
          </cell>
        </row>
        <row r="23">
          <cell r="B23" t="str">
            <v xml:space="preserve"> Capacitar investigadores</v>
          </cell>
        </row>
        <row r="24">
          <cell r="B24" t="str">
            <v>Fomentar la investigación</v>
          </cell>
        </row>
        <row r="25">
          <cell r="B25" t="str">
            <v>Gestionar la Investigación</v>
          </cell>
        </row>
        <row r="26">
          <cell r="B26" t="str">
            <v>Fortalecer la Gestion de la Oficina</v>
          </cell>
        </row>
        <row r="27">
          <cell r="B27" t="str">
            <v>Gestión del Talento Humano</v>
          </cell>
        </row>
        <row r="28">
          <cell r="B28" t="str">
            <v>Gestión de Dirección</v>
          </cell>
        </row>
        <row r="29">
          <cell r="B29" t="str">
            <v>Realiza Mamnto Soft, Hard y Sist.de Info</v>
          </cell>
        </row>
        <row r="30">
          <cell r="B30" t="str">
            <v>Mantener Dispon. y Respaldo Infra.Tecn.</v>
          </cell>
        </row>
        <row r="31">
          <cell r="B31" t="str">
            <v>Gestión Financiera</v>
          </cell>
        </row>
        <row r="32">
          <cell r="B32" t="str">
            <v>Apoyar Procesos de Producción</v>
          </cell>
        </row>
        <row r="33">
          <cell r="B33" t="str">
            <v>Consolidacion de la Transformacion</v>
          </cell>
        </row>
        <row r="34">
          <cell r="B34" t="str">
            <v>Consolidacion de la Transformacion</v>
          </cell>
        </row>
        <row r="35">
          <cell r="B35" t="str">
            <v>Consolidacion Sistema Gestion Documental</v>
          </cell>
        </row>
        <row r="36">
          <cell r="B36" t="str">
            <v>Modernización Infraestructura</v>
          </cell>
        </row>
        <row r="37">
          <cell r="B37" t="str">
            <v>Modernización Infraestructura</v>
          </cell>
        </row>
        <row r="38">
          <cell r="B38" t="str">
            <v>Desarrollar Programa de Gente y Cultura</v>
          </cell>
        </row>
        <row r="39">
          <cell r="B39" t="str">
            <v>Fortalecimiento Plataforma Técnológica</v>
          </cell>
        </row>
        <row r="40">
          <cell r="B40" t="str">
            <v>Implementación de Sistemas Informáticos</v>
          </cell>
        </row>
        <row r="41">
          <cell r="B41" t="str">
            <v>Divulgación de Cambios a las Pruebas</v>
          </cell>
        </row>
        <row r="42">
          <cell r="B42" t="str">
            <v>Diseño Instrumentos Prba Exámenes Estado</v>
          </cell>
        </row>
        <row r="43">
          <cell r="B43" t="str">
            <v>Reingeniería Aplicación de Pruebas</v>
          </cell>
        </row>
        <row r="44">
          <cell r="B44" t="str">
            <v>Gestionar Participación Colombia PIRLS</v>
          </cell>
        </row>
        <row r="45">
          <cell r="B45" t="str">
            <v>Gestionar participación Colombia TERCE</v>
          </cell>
        </row>
        <row r="46">
          <cell r="B46" t="str">
            <v>Gestion participación Colombia PISA 2012</v>
          </cell>
        </row>
        <row r="47">
          <cell r="B47" t="str">
            <v>Participación Colombia PISA 2012</v>
          </cell>
        </row>
        <row r="48">
          <cell r="B48" t="str">
            <v>Aplicar Instrumentos de Evaluación</v>
          </cell>
        </row>
        <row r="49">
          <cell r="B49" t="str">
            <v>Calificar</v>
          </cell>
        </row>
        <row r="50">
          <cell r="B50" t="str">
            <v>Construir Instrumentos de Evaluación</v>
          </cell>
        </row>
        <row r="51">
          <cell r="B51" t="str">
            <v>Actualización del Diseño de SABER</v>
          </cell>
        </row>
        <row r="52">
          <cell r="B52" t="str">
            <v>Aplicación de Pruebas SABER</v>
          </cell>
        </row>
        <row r="53">
          <cell r="B53" t="str">
            <v>Construir Instrumentos de Evaluación</v>
          </cell>
        </row>
        <row r="54">
          <cell r="B54" t="str">
            <v>Construcción y Pilotaje Items de Prueba</v>
          </cell>
        </row>
        <row r="55">
          <cell r="B55" t="str">
            <v>Medición y Análisis</v>
          </cell>
        </row>
        <row r="56">
          <cell r="B56" t="str">
            <v>Monitoreo y Evaluación</v>
          </cell>
        </row>
        <row r="57">
          <cell r="B57" t="str">
            <v>Aplicar Instrumentos de Evaluación</v>
          </cell>
        </row>
        <row r="58">
          <cell r="B58" t="str">
            <v>Calificar</v>
          </cell>
        </row>
        <row r="59">
          <cell r="B59" t="str">
            <v>Construir Instrumentos de Evaluación</v>
          </cell>
        </row>
        <row r="60">
          <cell r="B60" t="str">
            <v>Diseñar Instrumentos de Evaluación</v>
          </cell>
        </row>
      </sheetData>
      <sheetData sheetId="4">
        <row r="5">
          <cell r="E5" t="str">
            <v>Junta directiva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 MEDIDA"/>
      <sheetName val="plan de compras"/>
      <sheetName val="bienes y servicios"/>
      <sheetName val="proyectos"/>
      <sheetName val="centros de costo"/>
      <sheetName val="HOMOLOGACION RUBROS"/>
      <sheetName val="Hoja1"/>
    </sheetNames>
    <sheetDataSet>
      <sheetData sheetId="0">
        <row r="2">
          <cell r="D2" t="str">
            <v>SELECCIÓN DIRECTA</v>
          </cell>
        </row>
        <row r="3">
          <cell r="D3" t="str">
            <v>CONVOCATORIA PÚBLICA</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13"/>
  <sheetViews>
    <sheetView topLeftCell="A7" workbookViewId="0">
      <selection activeCell="D13" sqref="D13"/>
    </sheetView>
  </sheetViews>
  <sheetFormatPr baseColWidth="10" defaultColWidth="28.875" defaultRowHeight="54.75" customHeight="1"/>
  <cols>
    <col min="1" max="1" width="21.375" customWidth="1"/>
    <col min="2" max="2" width="28.875" style="141"/>
    <col min="3" max="3" width="33" customWidth="1"/>
  </cols>
  <sheetData>
    <row r="1" spans="1:3" ht="41.25" customHeight="1">
      <c r="A1" s="144" t="s">
        <v>0</v>
      </c>
      <c r="B1" s="144"/>
      <c r="C1" s="144"/>
    </row>
    <row r="2" spans="1:3" ht="54.75" customHeight="1">
      <c r="A2" s="1" t="s">
        <v>1</v>
      </c>
      <c r="B2" s="142" t="s">
        <v>2</v>
      </c>
      <c r="C2" s="143"/>
    </row>
    <row r="3" spans="1:3" ht="84" customHeight="1">
      <c r="A3" s="1" t="s">
        <v>1</v>
      </c>
      <c r="B3" s="142" t="s">
        <v>3</v>
      </c>
      <c r="C3" s="143"/>
    </row>
    <row r="4" spans="1:3" ht="78" customHeight="1">
      <c r="A4" s="1" t="s">
        <v>1</v>
      </c>
      <c r="B4" s="142" t="s">
        <v>4</v>
      </c>
      <c r="C4" s="143"/>
    </row>
    <row r="5" spans="1:3" ht="54.75" customHeight="1">
      <c r="A5" s="1" t="s">
        <v>1</v>
      </c>
      <c r="B5" s="142" t="s">
        <v>5</v>
      </c>
      <c r="C5" s="143"/>
    </row>
    <row r="6" spans="1:3" ht="54.75" customHeight="1">
      <c r="A6" s="1" t="s">
        <v>1</v>
      </c>
      <c r="B6" s="142" t="s">
        <v>6</v>
      </c>
      <c r="C6" s="143"/>
    </row>
    <row r="7" spans="1:3" ht="54.75" customHeight="1">
      <c r="A7" s="1" t="s">
        <v>1</v>
      </c>
      <c r="B7" s="142" t="s">
        <v>7</v>
      </c>
      <c r="C7" s="143"/>
    </row>
    <row r="8" spans="1:3" ht="62.1" customHeight="1">
      <c r="A8" s="1" t="s">
        <v>1</v>
      </c>
      <c r="B8" s="142" t="s">
        <v>8</v>
      </c>
      <c r="C8" s="143"/>
    </row>
    <row r="9" spans="1:3" ht="78" customHeight="1">
      <c r="A9" s="1" t="s">
        <v>1</v>
      </c>
      <c r="B9" s="142" t="s">
        <v>9</v>
      </c>
      <c r="C9" s="143"/>
    </row>
    <row r="10" spans="1:3" ht="66.95" customHeight="1">
      <c r="A10" s="1" t="s">
        <v>10</v>
      </c>
      <c r="B10" s="142" t="s">
        <v>11</v>
      </c>
      <c r="C10" s="143"/>
    </row>
    <row r="11" spans="1:3" ht="81.95" customHeight="1">
      <c r="A11" s="1" t="s">
        <v>10</v>
      </c>
      <c r="B11" s="142" t="s">
        <v>12</v>
      </c>
      <c r="C11" s="143"/>
    </row>
    <row r="12" spans="1:3" ht="78" customHeight="1">
      <c r="A12" s="1" t="s">
        <v>10</v>
      </c>
      <c r="B12" s="142" t="s">
        <v>13</v>
      </c>
      <c r="C12" s="143"/>
    </row>
    <row r="13" spans="1:3" ht="81.95" customHeight="1">
      <c r="A13" s="1" t="s">
        <v>10</v>
      </c>
      <c r="B13" s="142" t="s">
        <v>14</v>
      </c>
      <c r="C13" s="143"/>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headerFooter>
    <oddHeader>&amp;L&amp;"Calibri"&amp;15&amp;K000000 Información Pública&amp;1#_x000D_</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Q73"/>
  <sheetViews>
    <sheetView topLeftCell="K8" zoomScale="70" zoomScaleNormal="70" zoomScalePageLayoutView="70" workbookViewId="0">
      <selection activeCell="E21" sqref="E21"/>
    </sheetView>
  </sheetViews>
  <sheetFormatPr baseColWidth="10" defaultColWidth="11" defaultRowHeight="14.25" outlineLevelRow="2"/>
  <cols>
    <col min="1" max="2" width="11" style="36"/>
    <col min="3" max="3" width="118.375" style="36" customWidth="1"/>
    <col min="4" max="4" width="26.625" style="37" customWidth="1"/>
    <col min="5" max="6" width="11" style="37"/>
    <col min="7" max="11" width="11" style="36"/>
    <col min="12" max="12" width="116.125" style="36" bestFit="1" customWidth="1"/>
    <col min="13" max="16384" width="11" style="36"/>
  </cols>
  <sheetData>
    <row r="1" spans="1:17" ht="40.5" customHeight="1"/>
    <row r="2" spans="1:17" ht="40.5" customHeight="1"/>
    <row r="3" spans="1:17" ht="40.5" customHeight="1"/>
    <row r="4" spans="1:17" ht="40.5" hidden="1" customHeight="1"/>
    <row r="6" spans="1:17" ht="15">
      <c r="A6" s="152" t="s">
        <v>15</v>
      </c>
      <c r="B6" s="152"/>
      <c r="C6" s="152"/>
      <c r="D6" s="152"/>
      <c r="E6" s="152"/>
      <c r="F6" s="152"/>
      <c r="G6" s="152"/>
      <c r="H6" s="152"/>
      <c r="I6" s="152"/>
      <c r="J6" s="152"/>
      <c r="K6" s="152"/>
      <c r="L6" s="152"/>
      <c r="M6" s="152"/>
      <c r="N6" s="152"/>
      <c r="O6" s="152"/>
      <c r="P6" s="152"/>
    </row>
    <row r="7" spans="1:17" ht="33.75" customHeight="1">
      <c r="A7" s="153" t="s">
        <v>16</v>
      </c>
      <c r="B7" s="153"/>
      <c r="C7" s="153"/>
      <c r="D7" s="153"/>
      <c r="E7" s="153"/>
      <c r="F7" s="153"/>
      <c r="G7" s="153"/>
      <c r="H7" s="153"/>
      <c r="I7" s="153"/>
      <c r="J7" s="153"/>
      <c r="K7" s="153"/>
      <c r="L7" s="153"/>
      <c r="M7" s="153"/>
    </row>
    <row r="9" spans="1:17" ht="15">
      <c r="A9" s="154" t="s">
        <v>17</v>
      </c>
      <c r="B9" s="154"/>
      <c r="C9" s="154"/>
      <c r="D9" s="154"/>
      <c r="E9" s="154"/>
      <c r="F9" s="154"/>
      <c r="G9" s="154"/>
      <c r="H9" s="154"/>
      <c r="I9" s="154"/>
      <c r="J9" s="154"/>
      <c r="K9" s="154"/>
      <c r="L9" s="154"/>
      <c r="M9" s="154"/>
      <c r="N9" s="154"/>
      <c r="O9" s="154"/>
      <c r="P9" s="154"/>
    </row>
    <row r="10" spans="1:17" ht="15">
      <c r="A10" s="151" t="s">
        <v>18</v>
      </c>
      <c r="B10" s="151"/>
      <c r="C10" s="151"/>
      <c r="D10" s="151"/>
      <c r="E10" s="151"/>
      <c r="F10" s="151"/>
      <c r="G10" s="151"/>
      <c r="H10" s="151"/>
    </row>
    <row r="11" spans="1:17" ht="264.75" hidden="1" customHeight="1" outlineLevel="1">
      <c r="A11" s="155" t="s">
        <v>19</v>
      </c>
      <c r="B11" s="156"/>
      <c r="C11" s="156"/>
      <c r="D11" s="156"/>
      <c r="E11" s="156"/>
      <c r="F11" s="156"/>
      <c r="G11" s="156"/>
      <c r="H11" s="156"/>
      <c r="I11" s="156"/>
      <c r="J11" s="156"/>
      <c r="K11" s="156"/>
      <c r="L11" s="156"/>
      <c r="M11" s="156"/>
    </row>
    <row r="12" spans="1:17" ht="14.25" customHeight="1" collapsed="1">
      <c r="A12" s="38"/>
      <c r="B12" s="38"/>
      <c r="C12" s="38"/>
      <c r="D12" s="39"/>
      <c r="E12" s="39"/>
      <c r="F12" s="39"/>
      <c r="G12" s="38"/>
      <c r="H12" s="38"/>
      <c r="I12" s="38"/>
      <c r="J12" s="38"/>
      <c r="K12" s="38"/>
      <c r="L12" s="38"/>
      <c r="M12" s="38"/>
      <c r="N12" s="38"/>
      <c r="O12" s="38"/>
      <c r="P12" s="38"/>
    </row>
    <row r="13" spans="1:17" ht="22.5" customHeight="1">
      <c r="A13" s="151" t="s">
        <v>20</v>
      </c>
      <c r="B13" s="151"/>
      <c r="C13" s="151"/>
      <c r="D13" s="151"/>
      <c r="E13" s="151"/>
      <c r="F13" s="151"/>
      <c r="G13" s="151"/>
      <c r="H13" s="151"/>
      <c r="I13" s="38"/>
      <c r="J13" s="38"/>
      <c r="K13" s="38"/>
      <c r="L13" s="38"/>
      <c r="M13" s="38"/>
      <c r="N13" s="38"/>
      <c r="O13" s="38"/>
      <c r="P13" s="38"/>
    </row>
    <row r="14" spans="1:17" ht="15" outlineLevel="2">
      <c r="B14" s="40" t="s">
        <v>21</v>
      </c>
      <c r="C14" s="157" t="s">
        <v>22</v>
      </c>
      <c r="D14" s="157"/>
      <c r="E14" s="157"/>
      <c r="F14" s="157"/>
      <c r="G14" s="157"/>
      <c r="H14" s="157"/>
      <c r="K14" s="40" t="str">
        <f>+B14</f>
        <v>Criterio:</v>
      </c>
      <c r="L14" s="157" t="str">
        <f>+C14</f>
        <v>Cantidad de PQRs recibidas y solicitudes realizadas (En línea, parcialmente en línea y presenciales)</v>
      </c>
      <c r="M14" s="157"/>
      <c r="N14" s="157"/>
      <c r="O14" s="157"/>
      <c r="P14" s="157"/>
      <c r="Q14" s="38"/>
    </row>
    <row r="15" spans="1:17" outlineLevel="2">
      <c r="Q15" s="38"/>
    </row>
    <row r="16" spans="1:17" ht="45" outlineLevel="2">
      <c r="B16" s="109" t="s">
        <v>23</v>
      </c>
      <c r="C16" s="109" t="s">
        <v>24</v>
      </c>
      <c r="D16" s="109" t="s">
        <v>25</v>
      </c>
      <c r="E16" s="109" t="s">
        <v>26</v>
      </c>
      <c r="F16" s="109" t="s">
        <v>27</v>
      </c>
      <c r="G16" s="109" t="s">
        <v>28</v>
      </c>
      <c r="H16" s="109" t="s">
        <v>29</v>
      </c>
      <c r="K16" s="109" t="s">
        <v>23</v>
      </c>
      <c r="L16" s="109" t="s">
        <v>24</v>
      </c>
      <c r="M16" s="109" t="s">
        <v>30</v>
      </c>
      <c r="N16" s="109" t="s">
        <v>28</v>
      </c>
      <c r="O16" s="109" t="s">
        <v>29</v>
      </c>
      <c r="P16" s="109" t="s">
        <v>31</v>
      </c>
      <c r="Q16" s="38"/>
    </row>
    <row r="17" spans="2:17" outlineLevel="2">
      <c r="B17" s="110">
        <v>1</v>
      </c>
      <c r="C17" s="41" t="s">
        <v>32</v>
      </c>
      <c r="D17" s="42">
        <v>1063718</v>
      </c>
      <c r="E17" s="42">
        <v>51285</v>
      </c>
      <c r="F17" s="42">
        <v>1115003</v>
      </c>
      <c r="G17" s="43">
        <f>+F17/$F$32</f>
        <v>0.11174667907803125</v>
      </c>
      <c r="H17" s="41"/>
      <c r="K17" s="110">
        <v>9</v>
      </c>
      <c r="L17" s="41" t="s">
        <v>33</v>
      </c>
      <c r="M17" s="42">
        <v>2916010</v>
      </c>
      <c r="N17" s="44">
        <v>0.26536308303027933</v>
      </c>
      <c r="O17" s="45"/>
      <c r="P17" s="41"/>
      <c r="Q17" s="38"/>
    </row>
    <row r="18" spans="2:17" outlineLevel="2">
      <c r="B18" s="110">
        <v>2</v>
      </c>
      <c r="C18" s="41" t="s">
        <v>34</v>
      </c>
      <c r="D18" s="42">
        <v>47764</v>
      </c>
      <c r="E18" s="42">
        <v>31783</v>
      </c>
      <c r="F18" s="42">
        <v>79547</v>
      </c>
      <c r="G18" s="43">
        <f t="shared" ref="G18:G31" si="0">+D18/$D$32</f>
        <v>5.8012443452928227E-3</v>
      </c>
      <c r="H18" s="41"/>
      <c r="K18" s="110">
        <v>11</v>
      </c>
      <c r="L18" s="41" t="s">
        <v>35</v>
      </c>
      <c r="M18" s="42">
        <v>2271974</v>
      </c>
      <c r="N18" s="44">
        <v>0.17784134536788299</v>
      </c>
      <c r="O18" s="45"/>
      <c r="P18" s="110"/>
      <c r="Q18" s="38"/>
    </row>
    <row r="19" spans="2:17" outlineLevel="2">
      <c r="B19" s="110">
        <v>3</v>
      </c>
      <c r="C19" s="41" t="s">
        <v>36</v>
      </c>
      <c r="D19" s="42">
        <v>6020</v>
      </c>
      <c r="E19" s="42">
        <v>941</v>
      </c>
      <c r="F19" s="42">
        <v>6961</v>
      </c>
      <c r="G19" s="43">
        <f t="shared" si="0"/>
        <v>7.3116763584839619E-4</v>
      </c>
      <c r="H19" s="41"/>
      <c r="K19" s="110">
        <v>8</v>
      </c>
      <c r="L19" s="41" t="s">
        <v>37</v>
      </c>
      <c r="M19" s="42">
        <v>1356361</v>
      </c>
      <c r="N19" s="44">
        <v>0.16392122531064302</v>
      </c>
      <c r="O19" s="45"/>
      <c r="P19" s="41"/>
      <c r="Q19" s="38"/>
    </row>
    <row r="20" spans="2:17" outlineLevel="2">
      <c r="B20" s="110">
        <v>4</v>
      </c>
      <c r="C20" s="41" t="s">
        <v>38</v>
      </c>
      <c r="D20" s="42">
        <v>706044</v>
      </c>
      <c r="E20" s="42">
        <v>406</v>
      </c>
      <c r="F20" s="42">
        <v>706450</v>
      </c>
      <c r="G20" s="43">
        <f t="shared" si="0"/>
        <v>8.5753575130389531E-2</v>
      </c>
      <c r="H20" s="41"/>
      <c r="K20" s="110">
        <v>6</v>
      </c>
      <c r="L20" s="41" t="s">
        <v>39</v>
      </c>
      <c r="M20" s="42">
        <v>1170180</v>
      </c>
      <c r="N20" s="44">
        <v>0.14100142759873618</v>
      </c>
      <c r="O20" s="45"/>
      <c r="P20" s="41"/>
      <c r="Q20" s="38"/>
    </row>
    <row r="21" spans="2:17" outlineLevel="2">
      <c r="B21" s="110">
        <v>5</v>
      </c>
      <c r="C21" s="41" t="s">
        <v>40</v>
      </c>
      <c r="D21" s="42">
        <v>118000</v>
      </c>
      <c r="E21" s="42">
        <v>134</v>
      </c>
      <c r="F21" s="42">
        <v>118134</v>
      </c>
      <c r="G21" s="43">
        <f t="shared" si="0"/>
        <v>1.4331857313971885E-2</v>
      </c>
      <c r="H21" s="41"/>
      <c r="K21" s="110">
        <v>1</v>
      </c>
      <c r="L21" s="41" t="s">
        <v>32</v>
      </c>
      <c r="M21" s="42">
        <v>1115003</v>
      </c>
      <c r="N21" s="44">
        <v>0.11174667907803125</v>
      </c>
      <c r="O21" s="45"/>
      <c r="P21" s="41"/>
      <c r="Q21" s="38"/>
    </row>
    <row r="22" spans="2:17" outlineLevel="2">
      <c r="B22" s="110">
        <v>6</v>
      </c>
      <c r="C22" s="41" t="s">
        <v>39</v>
      </c>
      <c r="D22" s="42">
        <v>1160922</v>
      </c>
      <c r="E22" s="42">
        <v>9258</v>
      </c>
      <c r="F22" s="42">
        <v>1170180</v>
      </c>
      <c r="G22" s="43">
        <f t="shared" si="0"/>
        <v>0.14100142759873618</v>
      </c>
      <c r="H22" s="41"/>
      <c r="K22" s="110">
        <v>4</v>
      </c>
      <c r="L22" s="41" t="s">
        <v>38</v>
      </c>
      <c r="M22" s="42">
        <v>706450</v>
      </c>
      <c r="N22" s="44">
        <v>8.5753575130389531E-2</v>
      </c>
      <c r="O22" s="45"/>
      <c r="P22" s="110"/>
      <c r="Q22" s="38"/>
    </row>
    <row r="23" spans="2:17" outlineLevel="2">
      <c r="B23" s="110">
        <v>7</v>
      </c>
      <c r="C23" s="41" t="s">
        <v>41</v>
      </c>
      <c r="D23" s="42">
        <v>26</v>
      </c>
      <c r="E23" s="42">
        <v>121</v>
      </c>
      <c r="F23" s="42">
        <v>147</v>
      </c>
      <c r="G23" s="43">
        <f t="shared" si="0"/>
        <v>3.1578668657904154E-6</v>
      </c>
      <c r="H23" s="41"/>
      <c r="K23" s="110">
        <v>12</v>
      </c>
      <c r="L23" s="41" t="s">
        <v>42</v>
      </c>
      <c r="M23" s="42">
        <v>176218</v>
      </c>
      <c r="N23" s="44">
        <v>1.5085615843552475E-2</v>
      </c>
      <c r="O23" s="45"/>
      <c r="P23" s="41"/>
      <c r="Q23" s="38"/>
    </row>
    <row r="24" spans="2:17" outlineLevel="2">
      <c r="B24" s="110">
        <v>8</v>
      </c>
      <c r="C24" s="41" t="s">
        <v>37</v>
      </c>
      <c r="D24" s="42">
        <v>1349630</v>
      </c>
      <c r="E24" s="42">
        <v>6731</v>
      </c>
      <c r="F24" s="42">
        <v>1356361</v>
      </c>
      <c r="G24" s="43">
        <f t="shared" si="0"/>
        <v>0.16392122531064302</v>
      </c>
      <c r="H24" s="41"/>
      <c r="K24" s="110">
        <v>5</v>
      </c>
      <c r="L24" s="41" t="s">
        <v>40</v>
      </c>
      <c r="M24" s="42">
        <v>118134</v>
      </c>
      <c r="N24" s="44">
        <v>1.4331857313971885E-2</v>
      </c>
      <c r="O24" s="45"/>
      <c r="P24" s="41"/>
    </row>
    <row r="25" spans="2:17" outlineLevel="2">
      <c r="B25" s="110">
        <v>9</v>
      </c>
      <c r="C25" s="41" t="s">
        <v>33</v>
      </c>
      <c r="D25" s="42">
        <v>2184842</v>
      </c>
      <c r="E25" s="42">
        <v>731168</v>
      </c>
      <c r="F25" s="42">
        <v>2916010</v>
      </c>
      <c r="G25" s="43">
        <f t="shared" si="0"/>
        <v>0.26536308303027933</v>
      </c>
      <c r="H25" s="41"/>
      <c r="K25" s="110">
        <v>2</v>
      </c>
      <c r="L25" s="41" t="s">
        <v>34</v>
      </c>
      <c r="M25" s="42">
        <v>79547</v>
      </c>
      <c r="N25" s="44">
        <v>5.8012443452928227E-3</v>
      </c>
      <c r="O25" s="45"/>
      <c r="P25" s="46" t="s">
        <v>31</v>
      </c>
    </row>
    <row r="26" spans="2:17" outlineLevel="2">
      <c r="B26" s="110">
        <v>10</v>
      </c>
      <c r="C26" s="41" t="s">
        <v>43</v>
      </c>
      <c r="D26" s="42">
        <v>7812</v>
      </c>
      <c r="E26" s="42">
        <v>52686</v>
      </c>
      <c r="F26" s="42">
        <v>60498</v>
      </c>
      <c r="G26" s="43">
        <f t="shared" si="0"/>
        <v>9.4881753675210481E-4</v>
      </c>
      <c r="H26" s="41"/>
      <c r="K26" s="110">
        <v>10</v>
      </c>
      <c r="L26" s="41" t="s">
        <v>43</v>
      </c>
      <c r="M26" s="42">
        <v>60498</v>
      </c>
      <c r="N26" s="44">
        <v>9.4881753675210481E-4</v>
      </c>
      <c r="O26" s="45"/>
      <c r="P26" s="46" t="s">
        <v>31</v>
      </c>
    </row>
    <row r="27" spans="2:17" outlineLevel="2">
      <c r="B27" s="110">
        <v>11</v>
      </c>
      <c r="C27" s="41" t="s">
        <v>35</v>
      </c>
      <c r="D27" s="42">
        <v>1464240</v>
      </c>
      <c r="E27" s="42">
        <v>807734</v>
      </c>
      <c r="F27" s="42">
        <v>2271974</v>
      </c>
      <c r="G27" s="43">
        <f t="shared" si="0"/>
        <v>0.17784134536788299</v>
      </c>
      <c r="H27" s="41"/>
      <c r="K27" s="110">
        <v>3</v>
      </c>
      <c r="L27" s="41" t="s">
        <v>36</v>
      </c>
      <c r="M27" s="42">
        <v>6961</v>
      </c>
      <c r="N27" s="44">
        <v>7.3116763584839619E-4</v>
      </c>
      <c r="O27" s="45"/>
      <c r="P27" s="41"/>
    </row>
    <row r="28" spans="2:17" outlineLevel="2">
      <c r="B28" s="110">
        <v>12</v>
      </c>
      <c r="C28" s="41" t="s">
        <v>42</v>
      </c>
      <c r="D28" s="42">
        <v>124206</v>
      </c>
      <c r="E28" s="42">
        <v>52012</v>
      </c>
      <c r="F28" s="42">
        <v>176218</v>
      </c>
      <c r="G28" s="43">
        <f t="shared" si="0"/>
        <v>1.5085615843552475E-2</v>
      </c>
      <c r="H28" s="41"/>
      <c r="K28" s="110">
        <v>13</v>
      </c>
      <c r="L28" s="41" t="s">
        <v>44</v>
      </c>
      <c r="M28" s="42">
        <v>469</v>
      </c>
      <c r="N28" s="44">
        <v>2.2105068060532907E-5</v>
      </c>
      <c r="O28" s="45"/>
      <c r="P28" s="41"/>
    </row>
    <row r="29" spans="2:17" outlineLevel="2">
      <c r="B29" s="110">
        <v>13</v>
      </c>
      <c r="C29" s="41" t="s">
        <v>44</v>
      </c>
      <c r="D29" s="42">
        <v>182</v>
      </c>
      <c r="E29" s="42">
        <v>287</v>
      </c>
      <c r="F29" s="42">
        <v>469</v>
      </c>
      <c r="G29" s="43">
        <f t="shared" si="0"/>
        <v>2.2105068060532907E-5</v>
      </c>
      <c r="H29" s="41"/>
      <c r="K29" s="110">
        <v>7</v>
      </c>
      <c r="L29" s="41" t="s">
        <v>41</v>
      </c>
      <c r="M29" s="42">
        <v>147</v>
      </c>
      <c r="N29" s="44">
        <v>3.1578668657904154E-6</v>
      </c>
      <c r="O29" s="45"/>
      <c r="P29" s="41"/>
    </row>
    <row r="30" spans="2:17" outlineLevel="2">
      <c r="B30" s="110"/>
      <c r="C30" s="41"/>
      <c r="D30" s="42"/>
      <c r="E30" s="42"/>
      <c r="F30" s="42">
        <v>0</v>
      </c>
      <c r="G30" s="43">
        <f t="shared" si="0"/>
        <v>0</v>
      </c>
      <c r="H30" s="41"/>
      <c r="K30" s="110"/>
      <c r="L30" s="41"/>
      <c r="M30" s="42"/>
      <c r="N30" s="47">
        <v>0</v>
      </c>
      <c r="O30" s="45"/>
      <c r="P30" s="41"/>
    </row>
    <row r="31" spans="2:17" outlineLevel="2">
      <c r="B31" s="110"/>
      <c r="C31" s="41"/>
      <c r="D31" s="42"/>
      <c r="E31" s="42"/>
      <c r="F31" s="42">
        <f t="shared" ref="F31" si="1">SUM(D31:E31)</f>
        <v>0</v>
      </c>
      <c r="G31" s="43">
        <f t="shared" si="0"/>
        <v>0</v>
      </c>
      <c r="H31" s="41"/>
      <c r="K31" s="110"/>
      <c r="L31" s="41"/>
      <c r="M31" s="42"/>
      <c r="N31" s="47">
        <v>0</v>
      </c>
      <c r="O31" s="45"/>
      <c r="P31" s="41"/>
    </row>
    <row r="32" spans="2:17" outlineLevel="2">
      <c r="B32" s="36" t="s">
        <v>45</v>
      </c>
      <c r="D32" s="42">
        <f>+SUM(D17:D31)</f>
        <v>8233406</v>
      </c>
      <c r="E32" s="42">
        <f>+SUM(E17:E31)</f>
        <v>1744546</v>
      </c>
      <c r="F32" s="42">
        <f>SUM(F17:F31)</f>
        <v>9977952</v>
      </c>
      <c r="G32" s="43">
        <f>+SUM(G17:G31)</f>
        <v>0.9825513011263064</v>
      </c>
    </row>
    <row r="35" spans="1:16" ht="15">
      <c r="A35" s="154" t="s">
        <v>46</v>
      </c>
      <c r="B35" s="154"/>
      <c r="C35" s="154"/>
      <c r="D35" s="154"/>
      <c r="E35" s="154"/>
      <c r="F35" s="154"/>
      <c r="G35" s="154"/>
      <c r="H35" s="154"/>
      <c r="I35" s="154"/>
      <c r="J35" s="154"/>
      <c r="K35" s="154"/>
      <c r="L35" s="154"/>
      <c r="M35" s="154"/>
      <c r="N35" s="154"/>
      <c r="O35" s="154"/>
      <c r="P35" s="154"/>
    </row>
    <row r="36" spans="1:16" ht="15">
      <c r="A36" s="151" t="s">
        <v>18</v>
      </c>
      <c r="B36" s="151"/>
      <c r="C36" s="151"/>
      <c r="D36" s="151"/>
      <c r="E36" s="151"/>
      <c r="F36" s="151"/>
      <c r="G36" s="151"/>
      <c r="H36" s="151"/>
    </row>
    <row r="37" spans="1:16" ht="118.5" hidden="1" customHeight="1" outlineLevel="1">
      <c r="A37" s="155" t="s">
        <v>47</v>
      </c>
      <c r="B37" s="156"/>
      <c r="C37" s="156"/>
      <c r="D37" s="156"/>
      <c r="E37" s="156"/>
      <c r="F37" s="156"/>
      <c r="G37" s="156"/>
      <c r="H37" s="156"/>
      <c r="I37" s="156"/>
      <c r="J37" s="156"/>
      <c r="K37" s="156"/>
      <c r="L37" s="156"/>
      <c r="M37" s="156"/>
    </row>
    <row r="38" spans="1:16" collapsed="1"/>
    <row r="41" spans="1:16" ht="15">
      <c r="A41" s="151" t="s">
        <v>20</v>
      </c>
      <c r="B41" s="151"/>
      <c r="C41" s="151"/>
      <c r="D41" s="151"/>
      <c r="E41" s="151"/>
      <c r="F41" s="151"/>
      <c r="G41" s="151"/>
      <c r="H41" s="151"/>
    </row>
    <row r="42" spans="1:16" ht="15">
      <c r="A42" s="108"/>
      <c r="B42" s="108"/>
      <c r="C42" s="108"/>
      <c r="D42" s="48"/>
      <c r="E42" s="48"/>
      <c r="F42" s="48"/>
      <c r="G42" s="108"/>
      <c r="H42" s="108"/>
    </row>
    <row r="43" spans="1:16" ht="15" hidden="1" outlineLevel="1">
      <c r="A43" s="49"/>
      <c r="B43" s="50"/>
      <c r="C43" s="147" t="s">
        <v>48</v>
      </c>
      <c r="D43" s="148"/>
      <c r="E43" s="148"/>
      <c r="F43" s="148"/>
      <c r="G43" s="148"/>
      <c r="H43" s="51"/>
      <c r="I43" s="52"/>
    </row>
    <row r="44" spans="1:16" ht="45" hidden="1" outlineLevel="1">
      <c r="A44" s="149" t="s">
        <v>23</v>
      </c>
      <c r="B44" s="109" t="s">
        <v>24</v>
      </c>
      <c r="C44" s="109" t="s">
        <v>49</v>
      </c>
      <c r="D44" s="109" t="s">
        <v>50</v>
      </c>
      <c r="E44" s="109"/>
      <c r="F44" s="109"/>
      <c r="G44" s="109" t="s">
        <v>51</v>
      </c>
      <c r="H44" s="109" t="s">
        <v>52</v>
      </c>
      <c r="I44" s="145" t="s">
        <v>53</v>
      </c>
    </row>
    <row r="45" spans="1:16" ht="30" hidden="1" outlineLevel="1">
      <c r="A45" s="150"/>
      <c r="B45" s="109" t="s">
        <v>54</v>
      </c>
      <c r="C45" s="109">
        <v>30</v>
      </c>
      <c r="D45" s="109">
        <v>50</v>
      </c>
      <c r="E45" s="109"/>
      <c r="F45" s="109"/>
      <c r="G45" s="109">
        <v>20</v>
      </c>
      <c r="H45" s="109">
        <f>+G45+D45+C45</f>
        <v>100</v>
      </c>
      <c r="I45" s="145"/>
    </row>
    <row r="46" spans="1:16" hidden="1" outlineLevel="1">
      <c r="A46" s="110">
        <v>1</v>
      </c>
      <c r="B46" s="53" t="s">
        <v>55</v>
      </c>
      <c r="C46" s="110">
        <v>1</v>
      </c>
      <c r="D46" s="110">
        <v>1</v>
      </c>
      <c r="E46" s="110"/>
      <c r="F46" s="110"/>
      <c r="G46" s="110">
        <v>1</v>
      </c>
      <c r="H46" s="110">
        <f>+C46*$C$45+D46*$D$45+G46*$G$45</f>
        <v>100</v>
      </c>
      <c r="I46" s="47">
        <f>+H46/$H$56</f>
        <v>0.26315789473684209</v>
      </c>
    </row>
    <row r="47" spans="1:16" hidden="1" outlineLevel="1">
      <c r="A47" s="110">
        <v>2</v>
      </c>
      <c r="B47" s="53" t="s">
        <v>56</v>
      </c>
      <c r="C47" s="110">
        <v>0</v>
      </c>
      <c r="D47" s="110">
        <v>1</v>
      </c>
      <c r="E47" s="110"/>
      <c r="F47" s="110"/>
      <c r="G47" s="110">
        <v>0</v>
      </c>
      <c r="H47" s="110">
        <f t="shared" ref="H47:H55" si="2">+C47*$C$45+D47*$D$45+G47*$G$45</f>
        <v>50</v>
      </c>
      <c r="I47" s="47">
        <f t="shared" ref="I47:I55" si="3">+H47/$H$56</f>
        <v>0.13157894736842105</v>
      </c>
    </row>
    <row r="48" spans="1:16" hidden="1" outlineLevel="1">
      <c r="A48" s="110">
        <v>3</v>
      </c>
      <c r="B48" s="53" t="s">
        <v>57</v>
      </c>
      <c r="C48" s="110">
        <v>1</v>
      </c>
      <c r="D48" s="110">
        <v>0</v>
      </c>
      <c r="E48" s="110"/>
      <c r="F48" s="110"/>
      <c r="G48" s="110">
        <v>0</v>
      </c>
      <c r="H48" s="110">
        <f t="shared" si="2"/>
        <v>30</v>
      </c>
      <c r="I48" s="47">
        <f t="shared" si="3"/>
        <v>7.8947368421052627E-2</v>
      </c>
    </row>
    <row r="49" spans="1:10" hidden="1" outlineLevel="1">
      <c r="A49" s="110">
        <v>4</v>
      </c>
      <c r="B49" s="53" t="s">
        <v>58</v>
      </c>
      <c r="C49" s="110">
        <v>0</v>
      </c>
      <c r="D49" s="110">
        <v>0</v>
      </c>
      <c r="E49" s="110"/>
      <c r="F49" s="110"/>
      <c r="G49" s="110">
        <v>0</v>
      </c>
      <c r="H49" s="110">
        <f t="shared" si="2"/>
        <v>0</v>
      </c>
      <c r="I49" s="47">
        <f t="shared" si="3"/>
        <v>0</v>
      </c>
    </row>
    <row r="50" spans="1:10" hidden="1" outlineLevel="1">
      <c r="A50" s="110">
        <v>5</v>
      </c>
      <c r="B50" s="53" t="s">
        <v>59</v>
      </c>
      <c r="C50" s="110">
        <v>1</v>
      </c>
      <c r="D50" s="110">
        <v>1</v>
      </c>
      <c r="E50" s="110"/>
      <c r="F50" s="110"/>
      <c r="G50" s="110">
        <v>0</v>
      </c>
      <c r="H50" s="110">
        <f t="shared" si="2"/>
        <v>80</v>
      </c>
      <c r="I50" s="47">
        <f t="shared" si="3"/>
        <v>0.21052631578947367</v>
      </c>
    </row>
    <row r="51" spans="1:10" hidden="1" outlineLevel="1">
      <c r="A51" s="110">
        <v>6</v>
      </c>
      <c r="B51" s="53" t="s">
        <v>60</v>
      </c>
      <c r="C51" s="110">
        <v>0</v>
      </c>
      <c r="D51" s="110">
        <v>0</v>
      </c>
      <c r="E51" s="110"/>
      <c r="F51" s="110"/>
      <c r="G51" s="110">
        <v>0</v>
      </c>
      <c r="H51" s="110">
        <f t="shared" si="2"/>
        <v>0</v>
      </c>
      <c r="I51" s="47">
        <f t="shared" si="3"/>
        <v>0</v>
      </c>
    </row>
    <row r="52" spans="1:10" hidden="1" outlineLevel="1">
      <c r="A52" s="110">
        <v>7</v>
      </c>
      <c r="B52" s="53" t="s">
        <v>61</v>
      </c>
      <c r="C52" s="110">
        <v>1</v>
      </c>
      <c r="D52" s="110">
        <v>0</v>
      </c>
      <c r="E52" s="110"/>
      <c r="F52" s="110"/>
      <c r="G52" s="110">
        <v>0</v>
      </c>
      <c r="H52" s="110">
        <f t="shared" si="2"/>
        <v>30</v>
      </c>
      <c r="I52" s="47">
        <f t="shared" si="3"/>
        <v>7.8947368421052627E-2</v>
      </c>
    </row>
    <row r="53" spans="1:10" hidden="1" outlineLevel="1">
      <c r="A53" s="110">
        <v>8</v>
      </c>
      <c r="B53" s="53" t="s">
        <v>62</v>
      </c>
      <c r="C53" s="110">
        <v>0</v>
      </c>
      <c r="D53" s="110">
        <v>0</v>
      </c>
      <c r="E53" s="110"/>
      <c r="F53" s="110"/>
      <c r="G53" s="110">
        <v>1</v>
      </c>
      <c r="H53" s="110">
        <f t="shared" si="2"/>
        <v>20</v>
      </c>
      <c r="I53" s="47">
        <f t="shared" si="3"/>
        <v>5.2631578947368418E-2</v>
      </c>
    </row>
    <row r="54" spans="1:10" hidden="1" outlineLevel="1">
      <c r="A54" s="110">
        <v>9</v>
      </c>
      <c r="B54" s="53" t="s">
        <v>63</v>
      </c>
      <c r="C54" s="110">
        <v>0</v>
      </c>
      <c r="D54" s="110">
        <v>1</v>
      </c>
      <c r="E54" s="110"/>
      <c r="F54" s="110"/>
      <c r="G54" s="110">
        <v>0</v>
      </c>
      <c r="H54" s="110">
        <f t="shared" si="2"/>
        <v>50</v>
      </c>
      <c r="I54" s="47">
        <f t="shared" si="3"/>
        <v>0.13157894736842105</v>
      </c>
    </row>
    <row r="55" spans="1:10" hidden="1" outlineLevel="1">
      <c r="A55" s="110">
        <v>10</v>
      </c>
      <c r="B55" s="53" t="s">
        <v>64</v>
      </c>
      <c r="C55" s="110">
        <v>0</v>
      </c>
      <c r="D55" s="110">
        <v>0</v>
      </c>
      <c r="E55" s="110"/>
      <c r="F55" s="110"/>
      <c r="G55" s="110">
        <v>1</v>
      </c>
      <c r="H55" s="110">
        <f t="shared" si="2"/>
        <v>20</v>
      </c>
      <c r="I55" s="47">
        <f t="shared" si="3"/>
        <v>5.2631578947368418E-2</v>
      </c>
    </row>
    <row r="56" spans="1:10" hidden="1" outlineLevel="1">
      <c r="A56" s="146" t="s">
        <v>65</v>
      </c>
      <c r="B56" s="146"/>
      <c r="C56" s="146"/>
      <c r="D56" s="146"/>
      <c r="E56" s="146"/>
      <c r="F56" s="146"/>
      <c r="G56" s="146"/>
      <c r="H56" s="110">
        <f>SUM(H46:H55)</f>
        <v>380</v>
      </c>
      <c r="I56" s="47">
        <f>+H56/$H$56</f>
        <v>1</v>
      </c>
    </row>
    <row r="57" spans="1:10" hidden="1" outlineLevel="1">
      <c r="A57" s="37"/>
      <c r="C57" s="37"/>
      <c r="G57" s="37"/>
      <c r="H57" s="37"/>
    </row>
    <row r="58" spans="1:10" hidden="1" outlineLevel="1">
      <c r="A58" s="37"/>
      <c r="G58" s="37"/>
      <c r="H58" s="37"/>
    </row>
    <row r="59" spans="1:10" ht="15" hidden="1" outlineLevel="1">
      <c r="A59" s="49"/>
      <c r="B59" s="50"/>
      <c r="C59" s="147" t="s">
        <v>48</v>
      </c>
      <c r="D59" s="148"/>
      <c r="E59" s="148"/>
      <c r="F59" s="148"/>
      <c r="G59" s="148"/>
      <c r="H59" s="51"/>
      <c r="I59" s="50"/>
      <c r="J59" s="52"/>
    </row>
    <row r="60" spans="1:10" ht="45" hidden="1" outlineLevel="1">
      <c r="A60" s="149" t="s">
        <v>23</v>
      </c>
      <c r="B60" s="109" t="s">
        <v>24</v>
      </c>
      <c r="C60" s="109" t="s">
        <v>49</v>
      </c>
      <c r="D60" s="109" t="s">
        <v>50</v>
      </c>
      <c r="E60" s="109"/>
      <c r="F60" s="109"/>
      <c r="G60" s="109" t="s">
        <v>51</v>
      </c>
      <c r="H60" s="54" t="s">
        <v>52</v>
      </c>
      <c r="I60" s="145" t="s">
        <v>53</v>
      </c>
      <c r="J60" s="145" t="s">
        <v>66</v>
      </c>
    </row>
    <row r="61" spans="1:10" ht="30" hidden="1" outlineLevel="1">
      <c r="A61" s="150"/>
      <c r="B61" s="109" t="s">
        <v>54</v>
      </c>
      <c r="C61" s="109">
        <f>+C45</f>
        <v>30</v>
      </c>
      <c r="D61" s="109">
        <f>+D45</f>
        <v>50</v>
      </c>
      <c r="E61" s="109"/>
      <c r="F61" s="109"/>
      <c r="G61" s="109">
        <f>+G45</f>
        <v>20</v>
      </c>
      <c r="H61" s="109">
        <f>+G61+D61+C61</f>
        <v>100</v>
      </c>
      <c r="I61" s="145"/>
      <c r="J61" s="145"/>
    </row>
    <row r="62" spans="1:10" hidden="1" outlineLevel="1">
      <c r="A62" s="110">
        <v>1</v>
      </c>
      <c r="B62" s="53" t="s">
        <v>55</v>
      </c>
      <c r="C62" s="110">
        <v>1</v>
      </c>
      <c r="D62" s="110">
        <v>1</v>
      </c>
      <c r="E62" s="110"/>
      <c r="F62" s="110"/>
      <c r="G62" s="110">
        <v>1</v>
      </c>
      <c r="H62" s="110">
        <f>+C62*$C$61+D62*$D$61+G62*$G$61</f>
        <v>100</v>
      </c>
      <c r="I62" s="47">
        <f>+H62/$H$72</f>
        <v>0.26315789473684209</v>
      </c>
      <c r="J62" s="45">
        <f>+I62</f>
        <v>0.26315789473684209</v>
      </c>
    </row>
    <row r="63" spans="1:10" hidden="1" outlineLevel="1">
      <c r="A63" s="110">
        <v>2</v>
      </c>
      <c r="B63" s="53" t="s">
        <v>59</v>
      </c>
      <c r="C63" s="110">
        <v>1</v>
      </c>
      <c r="D63" s="110">
        <v>1</v>
      </c>
      <c r="E63" s="110"/>
      <c r="F63" s="110"/>
      <c r="G63" s="110">
        <v>0</v>
      </c>
      <c r="H63" s="110">
        <v>80</v>
      </c>
      <c r="I63" s="47">
        <f t="shared" ref="I63:I71" si="4">+H63/$H$72</f>
        <v>0.21052631578947367</v>
      </c>
      <c r="J63" s="45">
        <f>+J62+I63</f>
        <v>0.47368421052631576</v>
      </c>
    </row>
    <row r="64" spans="1:10" hidden="1" outlineLevel="1">
      <c r="A64" s="110">
        <v>3</v>
      </c>
      <c r="B64" s="53" t="s">
        <v>56</v>
      </c>
      <c r="C64" s="110">
        <v>0</v>
      </c>
      <c r="D64" s="110">
        <v>1</v>
      </c>
      <c r="E64" s="110"/>
      <c r="F64" s="110"/>
      <c r="G64" s="110">
        <v>0</v>
      </c>
      <c r="H64" s="110">
        <v>50</v>
      </c>
      <c r="I64" s="47">
        <f t="shared" si="4"/>
        <v>0.13157894736842105</v>
      </c>
      <c r="J64" s="45">
        <f t="shared" ref="J64:J71" si="5">+J63+I64</f>
        <v>0.60526315789473684</v>
      </c>
    </row>
    <row r="65" spans="1:10" hidden="1" outlineLevel="1">
      <c r="A65" s="110">
        <v>4</v>
      </c>
      <c r="B65" s="53" t="s">
        <v>63</v>
      </c>
      <c r="C65" s="110">
        <v>0</v>
      </c>
      <c r="D65" s="110">
        <v>1</v>
      </c>
      <c r="E65" s="110"/>
      <c r="F65" s="110"/>
      <c r="G65" s="110">
        <v>0</v>
      </c>
      <c r="H65" s="110">
        <v>50</v>
      </c>
      <c r="I65" s="47">
        <f t="shared" si="4"/>
        <v>0.13157894736842105</v>
      </c>
      <c r="J65" s="45">
        <f t="shared" si="5"/>
        <v>0.73684210526315785</v>
      </c>
    </row>
    <row r="66" spans="1:10" hidden="1" outlineLevel="1">
      <c r="A66" s="110">
        <v>5</v>
      </c>
      <c r="B66" s="53" t="s">
        <v>57</v>
      </c>
      <c r="C66" s="110">
        <v>1</v>
      </c>
      <c r="D66" s="110">
        <v>0</v>
      </c>
      <c r="E66" s="110"/>
      <c r="F66" s="110"/>
      <c r="G66" s="110">
        <v>0</v>
      </c>
      <c r="H66" s="110">
        <v>30</v>
      </c>
      <c r="I66" s="47">
        <f t="shared" si="4"/>
        <v>7.8947368421052627E-2</v>
      </c>
      <c r="J66" s="45">
        <f t="shared" si="5"/>
        <v>0.81578947368421051</v>
      </c>
    </row>
    <row r="67" spans="1:10" hidden="1" outlineLevel="1">
      <c r="A67" s="110">
        <v>6</v>
      </c>
      <c r="B67" s="53" t="s">
        <v>61</v>
      </c>
      <c r="C67" s="110">
        <v>1</v>
      </c>
      <c r="D67" s="110">
        <v>0</v>
      </c>
      <c r="E67" s="110"/>
      <c r="F67" s="110"/>
      <c r="G67" s="110">
        <v>0</v>
      </c>
      <c r="H67" s="110">
        <v>30</v>
      </c>
      <c r="I67" s="47">
        <f t="shared" si="4"/>
        <v>7.8947368421052627E-2</v>
      </c>
      <c r="J67" s="45">
        <f t="shared" si="5"/>
        <v>0.89473684210526316</v>
      </c>
    </row>
    <row r="68" spans="1:10" hidden="1" outlineLevel="1">
      <c r="A68" s="110">
        <v>7</v>
      </c>
      <c r="B68" s="53" t="s">
        <v>62</v>
      </c>
      <c r="C68" s="110">
        <v>0</v>
      </c>
      <c r="D68" s="110">
        <v>0</v>
      </c>
      <c r="E68" s="110"/>
      <c r="F68" s="110"/>
      <c r="G68" s="110">
        <v>1</v>
      </c>
      <c r="H68" s="110">
        <v>20</v>
      </c>
      <c r="I68" s="47">
        <f t="shared" si="4"/>
        <v>5.2631578947368418E-2</v>
      </c>
      <c r="J68" s="45">
        <f t="shared" si="5"/>
        <v>0.94736842105263164</v>
      </c>
    </row>
    <row r="69" spans="1:10" hidden="1" outlineLevel="1">
      <c r="A69" s="110">
        <v>8</v>
      </c>
      <c r="B69" s="53" t="s">
        <v>64</v>
      </c>
      <c r="C69" s="110">
        <v>0</v>
      </c>
      <c r="D69" s="110">
        <v>0</v>
      </c>
      <c r="E69" s="110"/>
      <c r="F69" s="110"/>
      <c r="G69" s="110">
        <v>1</v>
      </c>
      <c r="H69" s="110">
        <v>20</v>
      </c>
      <c r="I69" s="47">
        <f t="shared" si="4"/>
        <v>5.2631578947368418E-2</v>
      </c>
      <c r="J69" s="45">
        <f t="shared" si="5"/>
        <v>1</v>
      </c>
    </row>
    <row r="70" spans="1:10" hidden="1" outlineLevel="1">
      <c r="A70" s="110">
        <v>9</v>
      </c>
      <c r="B70" s="53" t="s">
        <v>58</v>
      </c>
      <c r="C70" s="110">
        <v>0</v>
      </c>
      <c r="D70" s="110">
        <v>0</v>
      </c>
      <c r="E70" s="110"/>
      <c r="F70" s="110"/>
      <c r="G70" s="110">
        <v>0</v>
      </c>
      <c r="H70" s="110">
        <v>0</v>
      </c>
      <c r="I70" s="47">
        <f t="shared" si="4"/>
        <v>0</v>
      </c>
      <c r="J70" s="45">
        <f t="shared" si="5"/>
        <v>1</v>
      </c>
    </row>
    <row r="71" spans="1:10" hidden="1" outlineLevel="1">
      <c r="A71" s="110">
        <v>10</v>
      </c>
      <c r="B71" s="53" t="s">
        <v>60</v>
      </c>
      <c r="C71" s="110">
        <v>0</v>
      </c>
      <c r="D71" s="110">
        <v>0</v>
      </c>
      <c r="E71" s="110"/>
      <c r="F71" s="110"/>
      <c r="G71" s="110">
        <v>0</v>
      </c>
      <c r="H71" s="110">
        <v>0</v>
      </c>
      <c r="I71" s="47">
        <f t="shared" si="4"/>
        <v>0</v>
      </c>
      <c r="J71" s="45">
        <f t="shared" si="5"/>
        <v>1</v>
      </c>
    </row>
    <row r="72" spans="1:10" hidden="1" outlineLevel="1">
      <c r="A72" s="146" t="s">
        <v>65</v>
      </c>
      <c r="B72" s="146"/>
      <c r="C72" s="146"/>
      <c r="D72" s="146"/>
      <c r="E72" s="146"/>
      <c r="F72" s="146"/>
      <c r="G72" s="146"/>
      <c r="H72" s="110">
        <f>SUM(H62:H71)</f>
        <v>380</v>
      </c>
      <c r="I72" s="47">
        <f>+H72/$H$72</f>
        <v>1</v>
      </c>
      <c r="J72" s="45"/>
    </row>
    <row r="73" spans="1:10" collapsed="1"/>
  </sheetData>
  <autoFilter ref="K16:P16" xr:uid="{00000000-0009-0000-0000-000001000000}">
    <sortState xmlns:xlrd2="http://schemas.microsoft.com/office/spreadsheetml/2017/richdata2" ref="K17:P31">
      <sortCondition descending="1" ref="N16"/>
    </sortState>
  </autoFilter>
  <mergeCells count="21">
    <mergeCell ref="A41:H41"/>
    <mergeCell ref="A6:P6"/>
    <mergeCell ref="A7:M7"/>
    <mergeCell ref="A9:P9"/>
    <mergeCell ref="A10:H10"/>
    <mergeCell ref="A11:M11"/>
    <mergeCell ref="A13:H13"/>
    <mergeCell ref="C14:H14"/>
    <mergeCell ref="L14:P14"/>
    <mergeCell ref="A35:P35"/>
    <mergeCell ref="A36:H36"/>
    <mergeCell ref="A37:M37"/>
    <mergeCell ref="J60:J61"/>
    <mergeCell ref="A72:G72"/>
    <mergeCell ref="C43:G43"/>
    <mergeCell ref="A44:A45"/>
    <mergeCell ref="I44:I45"/>
    <mergeCell ref="A56:G56"/>
    <mergeCell ref="C59:G59"/>
    <mergeCell ref="A60:A61"/>
    <mergeCell ref="I60:I61"/>
  </mergeCells>
  <pageMargins left="0.7" right="0.7" top="0.75" bottom="0.75" header="0.3" footer="0.3"/>
  <pageSetup orientation="portrait"/>
  <headerFooter>
    <oddHeader>&amp;L&amp;"Calibri"&amp;15&amp;K000000 Información Pública&amp;1#_x000D_</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O15"/>
  <sheetViews>
    <sheetView tabSelected="1" view="pageBreakPreview" topLeftCell="A2" zoomScale="90" zoomScaleNormal="130" zoomScaleSheetLayoutView="90" zoomScalePageLayoutView="130" workbookViewId="0">
      <selection activeCell="D29" sqref="D29"/>
    </sheetView>
  </sheetViews>
  <sheetFormatPr baseColWidth="10" defaultColWidth="8" defaultRowHeight="12.75"/>
  <cols>
    <col min="1" max="1" width="4.125" style="2" bestFit="1" customWidth="1"/>
    <col min="2" max="2" width="11.75" style="2" bestFit="1" customWidth="1"/>
    <col min="3" max="3" width="26.875" style="2" bestFit="1" customWidth="1"/>
    <col min="4" max="4" width="8.875" style="2" bestFit="1" customWidth="1"/>
    <col min="5" max="5" width="33.75" style="2" bestFit="1" customWidth="1"/>
    <col min="6" max="6" width="39.375" style="2" customWidth="1"/>
    <col min="7" max="7" width="26.375" style="2" customWidth="1"/>
    <col min="8" max="8" width="23.75" style="2" customWidth="1"/>
    <col min="9" max="10" width="14.75" style="2" bestFit="1" customWidth="1"/>
    <col min="11" max="11" width="11" style="2" bestFit="1" customWidth="1"/>
    <col min="12" max="12" width="12.125" style="2" bestFit="1" customWidth="1"/>
    <col min="13" max="13" width="13.375" style="2" bestFit="1" customWidth="1"/>
    <col min="14" max="14" width="24" style="2" bestFit="1" customWidth="1"/>
    <col min="15" max="16384" width="8" style="2"/>
  </cols>
  <sheetData>
    <row r="1" spans="1:15" ht="41.25" customHeight="1"/>
    <row r="2" spans="1:15" ht="41.25" customHeight="1"/>
    <row r="3" spans="1:15" ht="41.25" customHeight="1"/>
    <row r="4" spans="1:15" ht="41.25" customHeight="1">
      <c r="A4" s="3"/>
      <c r="B4" s="183"/>
      <c r="C4" s="183"/>
      <c r="D4" s="183"/>
      <c r="E4" s="183"/>
      <c r="F4" s="183"/>
      <c r="G4" s="183"/>
      <c r="H4" s="183"/>
      <c r="I4" s="183"/>
      <c r="J4" s="183"/>
      <c r="K4" s="183"/>
      <c r="L4" s="183"/>
      <c r="M4" s="183"/>
      <c r="N4" s="183"/>
    </row>
    <row r="5" spans="1:15" ht="59.25" customHeight="1">
      <c r="A5" s="3"/>
      <c r="B5" s="184" t="s">
        <v>67</v>
      </c>
      <c r="C5" s="185"/>
      <c r="D5" s="185"/>
      <c r="E5" s="185"/>
      <c r="F5" s="185"/>
      <c r="G5" s="185"/>
      <c r="H5" s="185"/>
      <c r="I5" s="185"/>
      <c r="J5" s="185"/>
      <c r="K5" s="185"/>
      <c r="L5" s="185"/>
      <c r="M5" s="185"/>
      <c r="N5" s="185"/>
    </row>
    <row r="6" spans="1:15" ht="13.5" thickBot="1">
      <c r="A6" s="3"/>
      <c r="H6" s="3"/>
      <c r="I6" s="3"/>
      <c r="J6" s="3"/>
      <c r="K6" s="3"/>
      <c r="L6" s="3"/>
      <c r="M6" s="3"/>
      <c r="N6" s="3"/>
    </row>
    <row r="7" spans="1:15" ht="12.75" customHeight="1">
      <c r="A7" s="3"/>
      <c r="B7" s="186" t="s">
        <v>68</v>
      </c>
      <c r="C7" s="187"/>
      <c r="D7" s="187"/>
      <c r="E7" s="187"/>
      <c r="F7" s="187" t="s">
        <v>69</v>
      </c>
      <c r="G7" s="187"/>
      <c r="H7" s="187"/>
      <c r="I7" s="187"/>
      <c r="J7" s="187"/>
      <c r="K7" s="187" t="s">
        <v>70</v>
      </c>
      <c r="L7" s="187"/>
      <c r="M7" s="187"/>
      <c r="N7" s="188"/>
    </row>
    <row r="8" spans="1:15" ht="36.75" customHeight="1">
      <c r="A8" s="3"/>
      <c r="B8" s="181" t="s">
        <v>71</v>
      </c>
      <c r="C8" s="162" t="s">
        <v>72</v>
      </c>
      <c r="D8" s="162" t="s">
        <v>73</v>
      </c>
      <c r="E8" s="162" t="s">
        <v>74</v>
      </c>
      <c r="F8" s="162" t="s">
        <v>75</v>
      </c>
      <c r="G8" s="162" t="s">
        <v>76</v>
      </c>
      <c r="H8" s="162" t="s">
        <v>77</v>
      </c>
      <c r="I8" s="113" t="s">
        <v>78</v>
      </c>
      <c r="J8" s="162" t="s">
        <v>79</v>
      </c>
      <c r="K8" s="162" t="s">
        <v>80</v>
      </c>
      <c r="L8" s="162" t="s">
        <v>81</v>
      </c>
      <c r="M8" s="162" t="s">
        <v>82</v>
      </c>
      <c r="N8" s="164" t="s">
        <v>83</v>
      </c>
    </row>
    <row r="9" spans="1:15" s="4" customFormat="1" ht="21.75" customHeight="1" thickBot="1">
      <c r="A9" s="5"/>
      <c r="B9" s="182"/>
      <c r="C9" s="163"/>
      <c r="D9" s="163"/>
      <c r="E9" s="163"/>
      <c r="F9" s="163"/>
      <c r="G9" s="163"/>
      <c r="H9" s="163"/>
      <c r="I9" s="114" t="s">
        <v>84</v>
      </c>
      <c r="J9" s="163"/>
      <c r="K9" s="163"/>
      <c r="L9" s="163"/>
      <c r="M9" s="163"/>
      <c r="N9" s="165"/>
    </row>
    <row r="10" spans="1:15" ht="81">
      <c r="B10" s="166" t="s">
        <v>85</v>
      </c>
      <c r="C10" s="169" t="s">
        <v>86</v>
      </c>
      <c r="D10" s="169">
        <v>2</v>
      </c>
      <c r="E10" s="172" t="s">
        <v>87</v>
      </c>
      <c r="F10" s="116" t="s">
        <v>88</v>
      </c>
      <c r="G10" s="172" t="s">
        <v>89</v>
      </c>
      <c r="H10" s="116" t="s">
        <v>90</v>
      </c>
      <c r="I10" s="175" t="s">
        <v>91</v>
      </c>
      <c r="J10" s="175" t="s">
        <v>153</v>
      </c>
      <c r="K10" s="178">
        <v>44581</v>
      </c>
      <c r="L10" s="178">
        <v>44926</v>
      </c>
      <c r="M10" s="178">
        <v>44895</v>
      </c>
      <c r="N10" s="119" t="s">
        <v>96</v>
      </c>
      <c r="O10" s="126"/>
    </row>
    <row r="11" spans="1:15" ht="27">
      <c r="B11" s="167"/>
      <c r="C11" s="170"/>
      <c r="D11" s="170"/>
      <c r="E11" s="173"/>
      <c r="F11" s="117"/>
      <c r="G11" s="173"/>
      <c r="H11" s="117" t="s">
        <v>93</v>
      </c>
      <c r="I11" s="176"/>
      <c r="J11" s="176"/>
      <c r="K11" s="179"/>
      <c r="L11" s="179"/>
      <c r="M11" s="179"/>
      <c r="N11" s="115"/>
    </row>
    <row r="12" spans="1:15" ht="36">
      <c r="B12" s="168"/>
      <c r="C12" s="171"/>
      <c r="D12" s="171"/>
      <c r="E12" s="174"/>
      <c r="F12" s="118" t="s">
        <v>94</v>
      </c>
      <c r="G12" s="174"/>
      <c r="H12" s="118" t="s">
        <v>95</v>
      </c>
      <c r="I12" s="177"/>
      <c r="J12" s="177"/>
      <c r="K12" s="180"/>
      <c r="L12" s="180"/>
      <c r="M12" s="180"/>
      <c r="N12" s="120" t="s">
        <v>92</v>
      </c>
    </row>
    <row r="14" spans="1:15" ht="13.5" thickBot="1">
      <c r="B14" s="158" t="s">
        <v>154</v>
      </c>
      <c r="C14" s="158"/>
      <c r="D14" s="158"/>
      <c r="E14" s="158"/>
      <c r="F14" s="158"/>
      <c r="G14" s="158"/>
    </row>
    <row r="15" spans="1:15" ht="48" customHeight="1">
      <c r="B15" s="159" t="s">
        <v>155</v>
      </c>
      <c r="C15" s="160"/>
      <c r="D15" s="160"/>
      <c r="E15" s="160"/>
      <c r="F15" s="160"/>
      <c r="G15" s="161"/>
    </row>
  </sheetData>
  <mergeCells count="29">
    <mergeCell ref="B4:N4"/>
    <mergeCell ref="B5:N5"/>
    <mergeCell ref="B7:E7"/>
    <mergeCell ref="F7:J7"/>
    <mergeCell ref="K7:N7"/>
    <mergeCell ref="J8:J9"/>
    <mergeCell ref="K8:K9"/>
    <mergeCell ref="L8:L9"/>
    <mergeCell ref="B8:B9"/>
    <mergeCell ref="C8:C9"/>
    <mergeCell ref="D8:D9"/>
    <mergeCell ref="E8:E9"/>
    <mergeCell ref="F8:F9"/>
    <mergeCell ref="B14:G14"/>
    <mergeCell ref="B15:G15"/>
    <mergeCell ref="M8:M9"/>
    <mergeCell ref="N8:N9"/>
    <mergeCell ref="B10:B12"/>
    <mergeCell ref="C10:C12"/>
    <mergeCell ref="D10:D12"/>
    <mergeCell ref="E10:E12"/>
    <mergeCell ref="G10:G12"/>
    <mergeCell ref="I10:I12"/>
    <mergeCell ref="J10:J12"/>
    <mergeCell ref="K10:K12"/>
    <mergeCell ref="L10:L12"/>
    <mergeCell ref="M10:M12"/>
    <mergeCell ref="G8:G9"/>
    <mergeCell ref="H8:H9"/>
  </mergeCells>
  <pageMargins left="0.7" right="0.7" top="0.75" bottom="0.75" header="0.3" footer="0.3"/>
  <pageSetup scale="30" orientation="portrait" r:id="rId1"/>
  <headerFooter>
    <oddHeader>&amp;L&amp;"Calibri"&amp;15&amp;K000000 Información Pública&amp;1#_x000D_</oddHead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A19"/>
  <sheetViews>
    <sheetView zoomScale="70" zoomScaleNormal="70" zoomScalePageLayoutView="70" workbookViewId="0">
      <pane ySplit="4" topLeftCell="A5" activePane="bottomLeft" state="frozen"/>
      <selection pane="bottomLeft" activeCell="AH11" sqref="AH11"/>
    </sheetView>
  </sheetViews>
  <sheetFormatPr baseColWidth="10" defaultColWidth="11" defaultRowHeight="12.75"/>
  <cols>
    <col min="1" max="1" width="4.125" style="6" bestFit="1" customWidth="1"/>
    <col min="2" max="2" width="31" style="6" customWidth="1"/>
    <col min="3" max="3" width="23.625" style="6" customWidth="1"/>
    <col min="4" max="4" width="21.75" style="6" customWidth="1"/>
    <col min="5" max="5" width="19.625" style="6" customWidth="1"/>
    <col min="6" max="22" width="3.375" style="6" customWidth="1"/>
    <col min="23" max="25" width="4.125" style="6" customWidth="1"/>
    <col min="26" max="26" width="5.375" style="6" bestFit="1" customWidth="1"/>
    <col min="27" max="53" width="3.75" style="6" bestFit="1" customWidth="1"/>
    <col min="54" max="16384" width="11" style="6"/>
  </cols>
  <sheetData>
    <row r="1" spans="1:53" ht="22.5" customHeight="1" thickBot="1">
      <c r="A1" s="198" t="s">
        <v>97</v>
      </c>
      <c r="B1" s="198"/>
      <c r="C1" s="198"/>
      <c r="D1" s="198"/>
      <c r="E1" s="198"/>
      <c r="F1" s="199">
        <v>2022</v>
      </c>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row>
    <row r="2" spans="1:53" ht="62.25" customHeight="1" thickTop="1">
      <c r="A2" s="193" t="s">
        <v>98</v>
      </c>
      <c r="B2" s="193"/>
      <c r="C2" s="193"/>
      <c r="D2" s="193"/>
      <c r="E2" s="194"/>
      <c r="F2" s="205" t="s">
        <v>99</v>
      </c>
      <c r="G2" s="190"/>
      <c r="H2" s="190"/>
      <c r="I2" s="191"/>
      <c r="J2" s="189" t="s">
        <v>100</v>
      </c>
      <c r="K2" s="189"/>
      <c r="L2" s="189"/>
      <c r="M2" s="189"/>
      <c r="N2" s="205" t="s">
        <v>101</v>
      </c>
      <c r="O2" s="190"/>
      <c r="P2" s="190"/>
      <c r="Q2" s="191"/>
      <c r="R2" s="189" t="s">
        <v>102</v>
      </c>
      <c r="S2" s="189"/>
      <c r="T2" s="189"/>
      <c r="U2" s="189"/>
      <c r="V2" s="205" t="s">
        <v>103</v>
      </c>
      <c r="W2" s="190"/>
      <c r="X2" s="190"/>
      <c r="Y2" s="191"/>
      <c r="Z2" s="189" t="s">
        <v>104</v>
      </c>
      <c r="AA2" s="189"/>
      <c r="AB2" s="189"/>
      <c r="AC2" s="189"/>
      <c r="AD2" s="192" t="s">
        <v>105</v>
      </c>
      <c r="AE2" s="192"/>
      <c r="AF2" s="192"/>
      <c r="AG2" s="192"/>
      <c r="AH2" s="190" t="s">
        <v>106</v>
      </c>
      <c r="AI2" s="190"/>
      <c r="AJ2" s="190"/>
      <c r="AK2" s="191"/>
      <c r="AL2" s="189" t="s">
        <v>107</v>
      </c>
      <c r="AM2" s="189"/>
      <c r="AN2" s="189"/>
      <c r="AO2" s="189"/>
      <c r="AP2" s="205" t="s">
        <v>108</v>
      </c>
      <c r="AQ2" s="190"/>
      <c r="AR2" s="190"/>
      <c r="AS2" s="191"/>
      <c r="AT2" s="189" t="s">
        <v>109</v>
      </c>
      <c r="AU2" s="189"/>
      <c r="AV2" s="189"/>
      <c r="AW2" s="189"/>
      <c r="AX2" s="206" t="s">
        <v>110</v>
      </c>
      <c r="AY2" s="207"/>
      <c r="AZ2" s="207"/>
      <c r="BA2" s="208"/>
    </row>
    <row r="3" spans="1:53" ht="50.25" customHeight="1">
      <c r="A3" s="200" t="s">
        <v>111</v>
      </c>
      <c r="B3" s="201"/>
      <c r="C3" s="201"/>
      <c r="D3" s="201"/>
      <c r="E3" s="201"/>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c r="AE3" s="203"/>
      <c r="AF3" s="203"/>
      <c r="AG3" s="203"/>
      <c r="AH3" s="202"/>
      <c r="AI3" s="202"/>
      <c r="AJ3" s="202"/>
      <c r="AK3" s="202"/>
      <c r="AL3" s="202"/>
      <c r="AM3" s="202"/>
      <c r="AN3" s="202"/>
      <c r="AO3" s="202"/>
      <c r="AP3" s="202"/>
      <c r="AQ3" s="202"/>
      <c r="AR3" s="202"/>
      <c r="AS3" s="202"/>
      <c r="AT3" s="202"/>
      <c r="AU3" s="202"/>
      <c r="AV3" s="202"/>
      <c r="AW3" s="202"/>
      <c r="AX3" s="202"/>
      <c r="AY3" s="202"/>
      <c r="AZ3" s="202"/>
      <c r="BA3" s="204"/>
    </row>
    <row r="4" spans="1:53" ht="63.75">
      <c r="A4" s="7" t="s">
        <v>112</v>
      </c>
      <c r="B4" s="8" t="s">
        <v>113</v>
      </c>
      <c r="C4" s="8" t="s">
        <v>114</v>
      </c>
      <c r="D4" s="8" t="s">
        <v>115</v>
      </c>
      <c r="E4" s="9" t="s">
        <v>116</v>
      </c>
      <c r="F4" s="10" t="s">
        <v>117</v>
      </c>
      <c r="G4" s="10" t="s">
        <v>118</v>
      </c>
      <c r="H4" s="10" t="s">
        <v>119</v>
      </c>
      <c r="I4" s="11" t="s">
        <v>120</v>
      </c>
      <c r="J4" s="10" t="s">
        <v>117</v>
      </c>
      <c r="K4" s="10" t="s">
        <v>118</v>
      </c>
      <c r="L4" s="10" t="s">
        <v>119</v>
      </c>
      <c r="M4" s="10" t="s">
        <v>120</v>
      </c>
      <c r="N4" s="12" t="s">
        <v>117</v>
      </c>
      <c r="O4" s="10" t="s">
        <v>118</v>
      </c>
      <c r="P4" s="10" t="s">
        <v>119</v>
      </c>
      <c r="Q4" s="11" t="s">
        <v>120</v>
      </c>
      <c r="R4" s="10" t="s">
        <v>117</v>
      </c>
      <c r="S4" s="10" t="s">
        <v>118</v>
      </c>
      <c r="T4" s="10" t="s">
        <v>119</v>
      </c>
      <c r="U4" s="11" t="s">
        <v>120</v>
      </c>
      <c r="V4" s="10" t="s">
        <v>117</v>
      </c>
      <c r="W4" s="10" t="s">
        <v>118</v>
      </c>
      <c r="X4" s="10" t="s">
        <v>119</v>
      </c>
      <c r="Y4" s="11" t="s">
        <v>120</v>
      </c>
      <c r="Z4" s="10" t="s">
        <v>117</v>
      </c>
      <c r="AA4" s="10" t="s">
        <v>118</v>
      </c>
      <c r="AB4" s="10" t="s">
        <v>119</v>
      </c>
      <c r="AC4" s="10" t="s">
        <v>120</v>
      </c>
      <c r="AD4" s="10" t="s">
        <v>117</v>
      </c>
      <c r="AE4" s="10" t="s">
        <v>118</v>
      </c>
      <c r="AF4" s="10" t="s">
        <v>119</v>
      </c>
      <c r="AG4" s="10" t="s">
        <v>120</v>
      </c>
      <c r="AH4" s="12" t="s">
        <v>117</v>
      </c>
      <c r="AI4" s="10" t="s">
        <v>118</v>
      </c>
      <c r="AJ4" s="10" t="s">
        <v>119</v>
      </c>
      <c r="AK4" s="11" t="s">
        <v>120</v>
      </c>
      <c r="AL4" s="10" t="s">
        <v>117</v>
      </c>
      <c r="AM4" s="10" t="s">
        <v>118</v>
      </c>
      <c r="AN4" s="10" t="s">
        <v>119</v>
      </c>
      <c r="AO4" s="10" t="s">
        <v>120</v>
      </c>
      <c r="AP4" s="12" t="s">
        <v>117</v>
      </c>
      <c r="AQ4" s="10" t="s">
        <v>118</v>
      </c>
      <c r="AR4" s="10" t="s">
        <v>119</v>
      </c>
      <c r="AS4" s="11" t="s">
        <v>120</v>
      </c>
      <c r="AT4" s="10" t="s">
        <v>117</v>
      </c>
      <c r="AU4" s="10" t="s">
        <v>118</v>
      </c>
      <c r="AV4" s="10" t="s">
        <v>119</v>
      </c>
      <c r="AW4" s="10" t="s">
        <v>120</v>
      </c>
      <c r="AX4" s="13" t="s">
        <v>117</v>
      </c>
      <c r="AY4" s="14" t="s">
        <v>118</v>
      </c>
      <c r="AZ4" s="14" t="s">
        <v>119</v>
      </c>
      <c r="BA4" s="15" t="s">
        <v>120</v>
      </c>
    </row>
    <row r="5" spans="1:53" ht="48" customHeight="1">
      <c r="A5" s="55">
        <v>1</v>
      </c>
      <c r="B5" s="111" t="s">
        <v>121</v>
      </c>
      <c r="C5" s="111" t="s">
        <v>122</v>
      </c>
      <c r="D5" s="56" t="s">
        <v>123</v>
      </c>
      <c r="E5" s="22" t="s">
        <v>124</v>
      </c>
      <c r="F5" s="57"/>
      <c r="G5" s="58"/>
      <c r="H5" s="57"/>
      <c r="I5" s="57"/>
      <c r="J5" s="58"/>
      <c r="K5" s="57"/>
      <c r="L5" s="58"/>
      <c r="M5" s="57"/>
      <c r="N5" s="58"/>
      <c r="O5" s="57"/>
      <c r="P5" s="58"/>
      <c r="Q5" s="57"/>
      <c r="R5" s="58"/>
      <c r="S5" s="57"/>
      <c r="T5" s="58"/>
      <c r="U5" s="60"/>
      <c r="V5" s="61"/>
      <c r="W5" s="59"/>
      <c r="X5" s="59"/>
      <c r="Y5" s="62"/>
      <c r="Z5" s="121" t="s">
        <v>125</v>
      </c>
      <c r="AA5" s="122" t="s">
        <v>125</v>
      </c>
      <c r="AB5" s="123" t="s">
        <v>125</v>
      </c>
      <c r="AC5" s="124" t="s">
        <v>125</v>
      </c>
      <c r="AD5" s="59"/>
      <c r="AE5" s="59"/>
      <c r="AF5" s="59"/>
      <c r="AG5" s="60"/>
      <c r="AH5" s="61"/>
      <c r="AI5" s="59"/>
      <c r="AJ5" s="59"/>
      <c r="AK5" s="62"/>
      <c r="AL5" s="63"/>
      <c r="AM5" s="64"/>
      <c r="AN5" s="64"/>
      <c r="AO5" s="65"/>
      <c r="AP5" s="66"/>
      <c r="AQ5" s="64"/>
      <c r="AR5" s="64"/>
      <c r="AS5" s="67"/>
      <c r="AT5" s="63"/>
      <c r="AU5" s="64"/>
      <c r="AV5" s="64"/>
      <c r="AW5" s="65"/>
      <c r="AX5" s="68"/>
      <c r="AY5" s="69"/>
      <c r="AZ5" s="69"/>
      <c r="BA5" s="70"/>
    </row>
    <row r="6" spans="1:53" ht="40.5" customHeight="1">
      <c r="A6" s="55">
        <v>2</v>
      </c>
      <c r="B6" s="111" t="s">
        <v>126</v>
      </c>
      <c r="C6" s="111" t="s">
        <v>127</v>
      </c>
      <c r="D6" s="56" t="s">
        <v>123</v>
      </c>
      <c r="E6" s="22" t="s">
        <v>124</v>
      </c>
      <c r="F6" s="71"/>
      <c r="G6" s="56"/>
      <c r="H6" s="56"/>
      <c r="I6" s="72"/>
      <c r="J6" s="58"/>
      <c r="K6" s="57"/>
      <c r="L6" s="58"/>
      <c r="M6" s="57"/>
      <c r="N6" s="58"/>
      <c r="O6" s="57"/>
      <c r="P6" s="58"/>
      <c r="Q6" s="57"/>
      <c r="R6" s="58"/>
      <c r="S6" s="57"/>
      <c r="T6" s="58"/>
      <c r="U6" s="74"/>
      <c r="V6" s="75"/>
      <c r="W6" s="73"/>
      <c r="X6" s="73"/>
      <c r="Y6" s="72"/>
      <c r="Z6" s="125" t="s">
        <v>125</v>
      </c>
      <c r="AA6" s="125" t="s">
        <v>125</v>
      </c>
      <c r="AB6" s="121" t="s">
        <v>125</v>
      </c>
      <c r="AC6" s="122" t="s">
        <v>125</v>
      </c>
      <c r="AD6" s="76"/>
      <c r="AE6" s="73"/>
      <c r="AF6" s="73"/>
      <c r="AG6" s="74"/>
      <c r="AH6" s="75"/>
      <c r="AI6" s="73"/>
      <c r="AJ6" s="73"/>
      <c r="AK6" s="72"/>
      <c r="AL6" s="77"/>
      <c r="AM6" s="69"/>
      <c r="AN6" s="69"/>
      <c r="AO6" s="78"/>
      <c r="AP6" s="68"/>
      <c r="AQ6" s="69"/>
      <c r="AR6" s="69"/>
      <c r="AS6" s="70"/>
      <c r="AT6" s="77"/>
      <c r="AU6" s="69"/>
      <c r="AV6" s="69"/>
      <c r="AW6" s="78"/>
      <c r="AX6" s="68"/>
      <c r="AY6" s="69"/>
      <c r="AZ6" s="69"/>
      <c r="BA6" s="70"/>
    </row>
    <row r="7" spans="1:53" ht="37.5" customHeight="1">
      <c r="A7" s="55">
        <v>3</v>
      </c>
      <c r="B7" s="111" t="s">
        <v>128</v>
      </c>
      <c r="C7" s="111" t="s">
        <v>129</v>
      </c>
      <c r="D7" s="56" t="s">
        <v>123</v>
      </c>
      <c r="E7" s="22" t="s">
        <v>124</v>
      </c>
      <c r="F7" s="71"/>
      <c r="G7" s="56"/>
      <c r="H7" s="56"/>
      <c r="I7" s="72"/>
      <c r="J7" s="76"/>
      <c r="K7" s="73"/>
      <c r="L7" s="73"/>
      <c r="M7" s="72"/>
      <c r="N7" s="75"/>
      <c r="O7" s="73"/>
      <c r="P7" s="73"/>
      <c r="Q7" s="72"/>
      <c r="R7" s="76"/>
      <c r="S7" s="73"/>
      <c r="T7" s="76"/>
      <c r="U7" s="73"/>
      <c r="V7" s="75"/>
      <c r="W7" s="73"/>
      <c r="X7" s="73"/>
      <c r="Y7" s="72"/>
      <c r="Z7" s="75"/>
      <c r="AA7" s="73"/>
      <c r="AB7" s="73"/>
      <c r="AC7" s="72"/>
      <c r="AD7" s="121"/>
      <c r="AE7" s="122"/>
      <c r="AF7" s="121"/>
      <c r="AG7" s="74"/>
      <c r="AH7" s="75"/>
      <c r="AI7" s="73"/>
      <c r="AJ7" s="73"/>
      <c r="AK7" s="72"/>
      <c r="AL7" s="77"/>
      <c r="AM7" s="69"/>
      <c r="AN7" s="69"/>
      <c r="AO7" s="78"/>
      <c r="AP7" s="68"/>
      <c r="AQ7" s="69"/>
      <c r="AR7" s="69"/>
      <c r="AS7" s="70"/>
      <c r="AT7" s="77"/>
      <c r="AU7" s="69"/>
      <c r="AV7" s="69"/>
      <c r="AW7" s="78"/>
      <c r="AX7" s="68"/>
      <c r="AY7" s="69"/>
      <c r="AZ7" s="69"/>
      <c r="BA7" s="70"/>
    </row>
    <row r="8" spans="1:53" ht="36.75" customHeight="1">
      <c r="A8" s="55">
        <v>4</v>
      </c>
      <c r="B8" s="111" t="s">
        <v>130</v>
      </c>
      <c r="C8" s="111" t="s">
        <v>131</v>
      </c>
      <c r="D8" s="56" t="s">
        <v>123</v>
      </c>
      <c r="E8" s="22" t="s">
        <v>124</v>
      </c>
      <c r="F8" s="71"/>
      <c r="G8" s="56"/>
      <c r="H8" s="56"/>
      <c r="I8" s="72"/>
      <c r="J8" s="76"/>
      <c r="K8" s="73"/>
      <c r="L8" s="73"/>
      <c r="M8" s="79"/>
      <c r="N8" s="75"/>
      <c r="O8" s="73"/>
      <c r="P8" s="73"/>
      <c r="Q8" s="72"/>
      <c r="R8" s="76"/>
      <c r="S8" s="73"/>
      <c r="T8" s="73"/>
      <c r="U8" s="74"/>
      <c r="V8" s="75"/>
      <c r="W8" s="73"/>
      <c r="X8" s="73"/>
      <c r="Y8" s="72"/>
      <c r="Z8" s="75"/>
      <c r="AA8" s="73"/>
      <c r="AB8" s="73"/>
      <c r="AC8" s="72"/>
      <c r="AD8" s="76"/>
      <c r="AE8" s="73"/>
      <c r="AF8" s="122"/>
      <c r="AG8" s="73"/>
      <c r="AH8" s="75"/>
      <c r="AI8" s="73"/>
      <c r="AJ8" s="73"/>
      <c r="AK8" s="72"/>
      <c r="AL8" s="77"/>
      <c r="AM8" s="69"/>
      <c r="AN8" s="69"/>
      <c r="AO8" s="78"/>
      <c r="AP8" s="68"/>
      <c r="AQ8" s="69"/>
      <c r="AR8" s="69"/>
      <c r="AS8" s="70"/>
      <c r="AT8" s="77"/>
      <c r="AU8" s="69"/>
      <c r="AV8" s="69"/>
      <c r="AW8" s="78"/>
      <c r="AX8" s="68"/>
      <c r="AY8" s="69"/>
      <c r="AZ8" s="69"/>
      <c r="BA8" s="70"/>
    </row>
    <row r="9" spans="1:53" ht="36.75" customHeight="1">
      <c r="A9" s="55">
        <v>5</v>
      </c>
      <c r="B9" s="111" t="s">
        <v>132</v>
      </c>
      <c r="C9" s="111" t="s">
        <v>133</v>
      </c>
      <c r="D9" s="56" t="s">
        <v>123</v>
      </c>
      <c r="E9" s="22" t="s">
        <v>124</v>
      </c>
      <c r="F9" s="71"/>
      <c r="G9" s="56"/>
      <c r="H9" s="56"/>
      <c r="I9" s="72"/>
      <c r="J9" s="76"/>
      <c r="K9" s="73"/>
      <c r="L9" s="76"/>
      <c r="M9" s="76"/>
      <c r="N9" s="76"/>
      <c r="O9" s="76"/>
      <c r="P9" s="76"/>
      <c r="Q9" s="72"/>
      <c r="R9" s="76"/>
      <c r="S9" s="73"/>
      <c r="T9" s="73"/>
      <c r="U9" s="74"/>
      <c r="V9" s="75"/>
      <c r="W9" s="73"/>
      <c r="X9" s="73"/>
      <c r="Y9" s="72"/>
      <c r="Z9" s="75"/>
      <c r="AA9" s="73"/>
      <c r="AB9" s="73"/>
      <c r="AC9" s="72"/>
      <c r="AD9" s="76"/>
      <c r="AE9" s="73"/>
      <c r="AF9" s="73"/>
      <c r="AG9" s="122"/>
      <c r="AH9" s="80"/>
      <c r="AI9" s="81"/>
      <c r="AJ9" s="73"/>
      <c r="AK9" s="72"/>
      <c r="AL9" s="77"/>
      <c r="AM9" s="69"/>
      <c r="AN9" s="69"/>
      <c r="AO9" s="78"/>
      <c r="AP9" s="68"/>
      <c r="AQ9" s="69"/>
      <c r="AR9" s="69"/>
      <c r="AS9" s="70"/>
      <c r="AT9" s="77"/>
      <c r="AU9" s="69"/>
      <c r="AV9" s="69"/>
      <c r="AW9" s="78"/>
      <c r="AX9" s="68"/>
      <c r="AY9" s="69"/>
      <c r="AZ9" s="69"/>
      <c r="BA9" s="70"/>
    </row>
    <row r="10" spans="1:53" ht="36.75" customHeight="1">
      <c r="A10" s="55">
        <v>6</v>
      </c>
      <c r="B10" s="111" t="s">
        <v>134</v>
      </c>
      <c r="C10" s="111" t="s">
        <v>135</v>
      </c>
      <c r="D10" s="56"/>
      <c r="E10" s="22" t="s">
        <v>124</v>
      </c>
      <c r="F10" s="71"/>
      <c r="G10" s="56"/>
      <c r="H10" s="56"/>
      <c r="I10" s="72"/>
      <c r="J10" s="76"/>
      <c r="K10" s="73"/>
      <c r="L10" s="76"/>
      <c r="M10" s="76"/>
      <c r="N10" s="76"/>
      <c r="O10" s="76"/>
      <c r="P10" s="76"/>
      <c r="Q10" s="72"/>
      <c r="R10" s="76"/>
      <c r="S10" s="73"/>
      <c r="T10" s="73"/>
      <c r="U10" s="74"/>
      <c r="V10" s="75"/>
      <c r="W10" s="73"/>
      <c r="X10" s="73"/>
      <c r="Y10" s="72"/>
      <c r="Z10" s="75"/>
      <c r="AA10" s="73"/>
      <c r="AB10" s="73"/>
      <c r="AC10" s="72"/>
      <c r="AD10" s="76"/>
      <c r="AE10" s="73"/>
      <c r="AF10" s="73"/>
      <c r="AG10" s="122"/>
      <c r="AH10" s="80"/>
      <c r="AI10" s="81"/>
      <c r="AJ10" s="73"/>
      <c r="AK10" s="72"/>
      <c r="AL10" s="77"/>
      <c r="AM10" s="69"/>
      <c r="AN10" s="69"/>
      <c r="AO10" s="78"/>
      <c r="AP10" s="68"/>
      <c r="AQ10" s="69"/>
      <c r="AR10" s="69"/>
      <c r="AS10" s="70"/>
      <c r="AT10" s="77"/>
      <c r="AU10" s="69"/>
      <c r="AV10" s="69"/>
      <c r="AW10" s="78"/>
      <c r="AX10" s="68"/>
      <c r="AY10" s="69"/>
      <c r="AZ10" s="69"/>
      <c r="BA10" s="70"/>
    </row>
    <row r="11" spans="1:53" ht="35.25" customHeight="1">
      <c r="A11" s="55">
        <v>7</v>
      </c>
      <c r="B11" s="111" t="s">
        <v>136</v>
      </c>
      <c r="C11" s="111" t="s">
        <v>137</v>
      </c>
      <c r="D11" s="56" t="s">
        <v>123</v>
      </c>
      <c r="E11" s="22" t="s">
        <v>124</v>
      </c>
      <c r="F11" s="83"/>
      <c r="G11" s="82"/>
      <c r="H11" s="82"/>
      <c r="I11" s="84"/>
      <c r="J11" s="85"/>
      <c r="K11" s="86"/>
      <c r="L11" s="76"/>
      <c r="M11" s="76"/>
      <c r="N11" s="76"/>
      <c r="O11" s="76"/>
      <c r="P11" s="76"/>
      <c r="Q11" s="84"/>
      <c r="R11" s="85"/>
      <c r="S11" s="86"/>
      <c r="T11" s="86"/>
      <c r="U11" s="87"/>
      <c r="V11" s="88"/>
      <c r="W11" s="86"/>
      <c r="X11" s="86"/>
      <c r="Y11" s="84"/>
      <c r="Z11" s="75"/>
      <c r="AA11" s="73"/>
      <c r="AB11" s="73"/>
      <c r="AC11" s="72"/>
      <c r="AD11" s="85"/>
      <c r="AE11" s="86"/>
      <c r="AF11" s="86"/>
      <c r="AG11" s="87"/>
      <c r="AH11" s="122"/>
      <c r="AI11" s="86"/>
      <c r="AJ11" s="89"/>
      <c r="AK11" s="84"/>
      <c r="AL11" s="90"/>
      <c r="AM11" s="91"/>
      <c r="AN11" s="91"/>
      <c r="AO11" s="92"/>
      <c r="AP11" s="93"/>
      <c r="AQ11" s="91"/>
      <c r="AR11" s="91"/>
      <c r="AS11" s="94"/>
      <c r="AT11" s="90"/>
      <c r="AU11" s="91"/>
      <c r="AV11" s="91"/>
      <c r="AW11" s="92"/>
      <c r="AX11" s="93"/>
      <c r="AY11" s="91"/>
      <c r="AZ11" s="91"/>
      <c r="BA11" s="94"/>
    </row>
    <row r="12" spans="1:53" ht="25.5">
      <c r="A12" s="55">
        <v>8</v>
      </c>
      <c r="B12" s="111" t="s">
        <v>138</v>
      </c>
      <c r="C12" s="111"/>
      <c r="D12" s="20" t="s">
        <v>139</v>
      </c>
      <c r="E12" s="22" t="s">
        <v>140</v>
      </c>
      <c r="F12" s="195" t="s">
        <v>141</v>
      </c>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7"/>
    </row>
    <row r="13" spans="1:53" ht="25.5">
      <c r="A13" s="55">
        <v>9</v>
      </c>
      <c r="B13" s="112" t="s">
        <v>142</v>
      </c>
      <c r="C13" s="111"/>
      <c r="D13" s="21" t="s">
        <v>96</v>
      </c>
      <c r="E13" s="22" t="s">
        <v>140</v>
      </c>
      <c r="F13" s="195" t="s">
        <v>141</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7"/>
    </row>
    <row r="14" spans="1:53" ht="38.25">
      <c r="A14" s="55">
        <v>10</v>
      </c>
      <c r="B14" s="112" t="s">
        <v>143</v>
      </c>
      <c r="C14" s="111"/>
      <c r="D14" s="21" t="s">
        <v>144</v>
      </c>
      <c r="E14" s="22" t="s">
        <v>140</v>
      </c>
      <c r="F14" s="195" t="s">
        <v>141</v>
      </c>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7"/>
    </row>
    <row r="15" spans="1:53" ht="38.25">
      <c r="A15" s="55">
        <v>11</v>
      </c>
      <c r="B15" s="112" t="s">
        <v>145</v>
      </c>
      <c r="C15" s="111"/>
      <c r="D15" s="21" t="s">
        <v>144</v>
      </c>
      <c r="E15" s="22" t="s">
        <v>140</v>
      </c>
      <c r="F15" s="35"/>
      <c r="G15" s="16"/>
      <c r="H15" s="16"/>
      <c r="I15" s="26"/>
      <c r="J15" s="96"/>
      <c r="K15" s="97"/>
      <c r="L15" s="97"/>
      <c r="M15" s="98"/>
      <c r="N15" s="99"/>
      <c r="O15" s="97"/>
      <c r="P15" s="97"/>
      <c r="Q15" s="100"/>
      <c r="R15" s="96"/>
      <c r="S15" s="97"/>
      <c r="T15" s="97"/>
      <c r="U15" s="100"/>
      <c r="V15" s="96"/>
      <c r="W15" s="97"/>
      <c r="X15" s="97"/>
      <c r="Y15" s="100"/>
      <c r="Z15" s="96"/>
      <c r="AA15" s="97"/>
      <c r="AB15" s="97"/>
      <c r="AC15" s="100"/>
      <c r="AD15" s="96"/>
      <c r="AE15" s="97"/>
      <c r="AF15" s="97"/>
      <c r="AG15" s="100"/>
      <c r="AH15" s="96"/>
      <c r="AI15" s="97"/>
      <c r="AJ15" s="97"/>
      <c r="AK15" s="100"/>
      <c r="AL15" s="127"/>
      <c r="AM15" s="128"/>
      <c r="AN15" s="128"/>
      <c r="AO15" s="129"/>
      <c r="AP15" s="127"/>
      <c r="AQ15" s="128"/>
      <c r="AR15" s="128"/>
      <c r="AS15" s="129"/>
      <c r="AT15" s="130"/>
      <c r="AU15" s="131"/>
      <c r="AV15" s="131"/>
      <c r="AW15" s="132"/>
      <c r="AX15" s="133"/>
      <c r="AY15" s="131"/>
      <c r="AZ15" s="16"/>
      <c r="BA15" s="19"/>
    </row>
    <row r="16" spans="1:53" ht="25.5">
      <c r="A16" s="55">
        <v>12</v>
      </c>
      <c r="B16" s="112" t="s">
        <v>146</v>
      </c>
      <c r="C16" s="111"/>
      <c r="D16" s="21" t="s">
        <v>147</v>
      </c>
      <c r="E16" s="22" t="s">
        <v>140</v>
      </c>
      <c r="F16" s="35"/>
      <c r="G16" s="16"/>
      <c r="H16" s="16"/>
      <c r="I16" s="26"/>
      <c r="J16" s="18"/>
      <c r="K16" s="17"/>
      <c r="L16" s="17"/>
      <c r="M16" s="17"/>
      <c r="N16" s="95"/>
      <c r="O16" s="17"/>
      <c r="P16" s="17"/>
      <c r="Q16" s="100"/>
      <c r="R16" s="18"/>
      <c r="S16" s="17"/>
      <c r="T16" s="17"/>
      <c r="U16" s="17"/>
      <c r="V16" s="18"/>
      <c r="W16" s="100"/>
      <c r="X16" s="17"/>
      <c r="Y16" s="34"/>
      <c r="Z16" s="18"/>
      <c r="AA16" s="17"/>
      <c r="AB16" s="17"/>
      <c r="AC16" s="100"/>
      <c r="AD16" s="18"/>
      <c r="AE16" s="17"/>
      <c r="AF16" s="17"/>
      <c r="AG16" s="17"/>
      <c r="AH16" s="18"/>
      <c r="AI16" s="17"/>
      <c r="AJ16" s="17"/>
      <c r="AK16" s="17"/>
      <c r="AL16" s="127"/>
      <c r="AM16" s="128"/>
      <c r="AN16" s="128"/>
      <c r="AO16" s="129"/>
      <c r="AP16" s="127"/>
      <c r="AQ16" s="128"/>
      <c r="AR16" s="128"/>
      <c r="AS16" s="129"/>
      <c r="AT16" s="130"/>
      <c r="AU16" s="131"/>
      <c r="AV16" s="131"/>
      <c r="AW16" s="129"/>
      <c r="AX16" s="133"/>
      <c r="AY16" s="131"/>
      <c r="AZ16" s="16"/>
      <c r="BA16" s="19"/>
    </row>
    <row r="17" spans="1:53" ht="25.5">
      <c r="A17" s="55">
        <v>13</v>
      </c>
      <c r="B17" s="112" t="s">
        <v>148</v>
      </c>
      <c r="C17" s="111"/>
      <c r="D17" s="21" t="s">
        <v>149</v>
      </c>
      <c r="E17" s="22" t="s">
        <v>140</v>
      </c>
      <c r="F17" s="102"/>
      <c r="G17" s="103"/>
      <c r="H17" s="103"/>
      <c r="I17" s="104"/>
      <c r="J17" s="33"/>
      <c r="K17" s="34"/>
      <c r="L17" s="34"/>
      <c r="M17" s="34"/>
      <c r="N17" s="105"/>
      <c r="O17" s="34"/>
      <c r="P17" s="97"/>
      <c r="Q17" s="97"/>
      <c r="R17" s="97"/>
      <c r="S17" s="97"/>
      <c r="T17" s="34"/>
      <c r="U17" s="34"/>
      <c r="V17" s="34"/>
      <c r="W17" s="34"/>
      <c r="X17" s="34"/>
      <c r="Y17" s="34"/>
      <c r="Z17" s="34"/>
      <c r="AA17" s="34"/>
      <c r="AB17" s="34"/>
      <c r="AC17" s="34"/>
      <c r="AD17" s="34"/>
      <c r="AE17" s="34"/>
      <c r="AF17" s="34"/>
      <c r="AG17" s="34"/>
      <c r="AH17" s="34"/>
      <c r="AI17" s="34"/>
      <c r="AJ17" s="34"/>
      <c r="AK17" s="34"/>
      <c r="AL17" s="134"/>
      <c r="AM17" s="134"/>
      <c r="AN17" s="134"/>
      <c r="AO17" s="134"/>
      <c r="AP17" s="134"/>
      <c r="AQ17" s="134"/>
      <c r="AR17" s="134"/>
      <c r="AS17" s="134"/>
      <c r="AT17" s="135"/>
      <c r="AU17" s="136"/>
      <c r="AV17" s="136"/>
      <c r="AW17" s="137"/>
      <c r="AX17" s="138"/>
      <c r="AY17" s="136"/>
      <c r="AZ17" s="103"/>
      <c r="BA17" s="106"/>
    </row>
    <row r="18" spans="1:53" ht="25.5">
      <c r="A18" s="55">
        <v>14</v>
      </c>
      <c r="B18" s="112" t="s">
        <v>150</v>
      </c>
      <c r="C18" s="111"/>
      <c r="D18" s="21" t="s">
        <v>149</v>
      </c>
      <c r="E18" s="22" t="s">
        <v>140</v>
      </c>
      <c r="F18" s="102"/>
      <c r="G18" s="16"/>
      <c r="H18" s="16"/>
      <c r="I18" s="16"/>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31"/>
      <c r="AI18" s="101"/>
      <c r="AJ18" s="101"/>
      <c r="AK18" s="107"/>
      <c r="AL18" s="128"/>
      <c r="AM18" s="128"/>
      <c r="AN18" s="128"/>
      <c r="AO18" s="128"/>
      <c r="AP18" s="128"/>
      <c r="AQ18" s="128"/>
      <c r="AR18" s="128"/>
      <c r="AS18" s="128"/>
      <c r="AT18" s="131"/>
      <c r="AU18" s="131"/>
      <c r="AV18" s="131"/>
      <c r="AW18" s="131"/>
      <c r="AX18" s="131"/>
      <c r="AY18" s="136"/>
      <c r="AZ18" s="103"/>
      <c r="BA18" s="106"/>
    </row>
    <row r="19" spans="1:53" ht="51.75" thickBot="1">
      <c r="A19" s="55">
        <v>15</v>
      </c>
      <c r="B19" s="112" t="s">
        <v>151</v>
      </c>
      <c r="C19" s="21"/>
      <c r="D19" s="21" t="s">
        <v>152</v>
      </c>
      <c r="E19" s="22" t="s">
        <v>140</v>
      </c>
      <c r="F19" s="29"/>
      <c r="G19" s="30"/>
      <c r="H19" s="30"/>
      <c r="I19" s="31"/>
      <c r="J19" s="28"/>
      <c r="K19" s="23"/>
      <c r="L19" s="23"/>
      <c r="M19" s="27"/>
      <c r="N19" s="29"/>
      <c r="O19" s="30"/>
      <c r="P19" s="30"/>
      <c r="Q19" s="31"/>
      <c r="R19" s="32"/>
      <c r="S19" s="30"/>
      <c r="T19" s="30"/>
      <c r="U19" s="31"/>
      <c r="V19" s="32"/>
      <c r="W19" s="30"/>
      <c r="X19" s="30"/>
      <c r="Y19" s="31"/>
      <c r="Z19" s="32"/>
      <c r="AA19" s="30"/>
      <c r="AB19" s="30"/>
      <c r="AC19" s="31"/>
      <c r="AD19" s="32"/>
      <c r="AE19" s="30"/>
      <c r="AF19" s="30"/>
      <c r="AG19" s="31"/>
      <c r="AH19" s="32"/>
      <c r="AI19" s="101"/>
      <c r="AJ19" s="101"/>
      <c r="AK19" s="107"/>
      <c r="AL19" s="32"/>
      <c r="AM19" s="30"/>
      <c r="AN19" s="30"/>
      <c r="AO19" s="139"/>
      <c r="AP19" s="129"/>
      <c r="AQ19" s="129"/>
      <c r="AR19" s="129"/>
      <c r="AS19" s="129"/>
      <c r="AT19" s="140"/>
      <c r="AU19" s="23"/>
      <c r="AV19" s="23"/>
      <c r="AW19" s="24"/>
      <c r="AX19" s="25"/>
      <c r="AY19" s="23"/>
      <c r="AZ19" s="23"/>
      <c r="BA19" s="24"/>
    </row>
  </sheetData>
  <autoFilter ref="A4:BA4" xr:uid="{00000000-0009-0000-0000-000003000000}"/>
  <mergeCells count="19">
    <mergeCell ref="F13:BA13"/>
    <mergeCell ref="F14:BA14"/>
    <mergeCell ref="A1:E1"/>
    <mergeCell ref="F1:BA1"/>
    <mergeCell ref="A3:BA3"/>
    <mergeCell ref="AL2:AO2"/>
    <mergeCell ref="AP2:AS2"/>
    <mergeCell ref="AT2:AW2"/>
    <mergeCell ref="AX2:BA2"/>
    <mergeCell ref="F2:I2"/>
    <mergeCell ref="J2:M2"/>
    <mergeCell ref="N2:Q2"/>
    <mergeCell ref="R2:U2"/>
    <mergeCell ref="V2:Y2"/>
    <mergeCell ref="Z2:AC2"/>
    <mergeCell ref="AH2:AK2"/>
    <mergeCell ref="AD2:AG2"/>
    <mergeCell ref="A2:E2"/>
    <mergeCell ref="F12:BA12"/>
  </mergeCells>
  <pageMargins left="0.7" right="0.7" top="0.75" bottom="0.75" header="0.3" footer="0.3"/>
  <pageSetup orientation="portrait"/>
  <headerFooter>
    <oddHeader>&amp;L&amp;"Calibri"&amp;15&amp;K000000 Información Pública&amp;1#_x000D_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df95fb2-6418-4519-aad0-cc54eb6fe02d">
      <UserInfo>
        <DisplayName>Adriana Maria Ferrer Valencia</DisplayName>
        <AccountId>256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C0D62287C9B9443AAE0D7AA6334F437" ma:contentTypeVersion="13" ma:contentTypeDescription="Crear nuevo documento." ma:contentTypeScope="" ma:versionID="cf81cbcad9da64a7317b279305b167a7">
  <xsd:schema xmlns:xsd="http://www.w3.org/2001/XMLSchema" xmlns:xs="http://www.w3.org/2001/XMLSchema" xmlns:p="http://schemas.microsoft.com/office/2006/metadata/properties" xmlns:ns2="5b24a3a6-1bfa-4a4c-9e84-974bd05f8d86" xmlns:ns3="8df95fb2-6418-4519-aad0-cc54eb6fe02d" targetNamespace="http://schemas.microsoft.com/office/2006/metadata/properties" ma:root="true" ma:fieldsID="3104bcf56718e74a8dc8b2f07ea5eaee" ns2:_="" ns3:_="">
    <xsd:import namespace="5b24a3a6-1bfa-4a4c-9e84-974bd05f8d86"/>
    <xsd:import namespace="8df95fb2-6418-4519-aad0-cc54eb6fe0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4a3a6-1bfa-4a4c-9e84-974bd05f8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95fb2-6418-4519-aad0-cc54eb6fe02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0C46E2-62BC-4BAA-98A5-6482648FB5CB}">
  <ds:schemaRefs>
    <ds:schemaRef ds:uri="http://schemas.microsoft.com/office/2006/metadata/properties"/>
    <ds:schemaRef ds:uri="http://schemas.microsoft.com/office/infopath/2007/PartnerControls"/>
    <ds:schemaRef ds:uri="8df95fb2-6418-4519-aad0-cc54eb6fe02d"/>
  </ds:schemaRefs>
</ds:datastoreItem>
</file>

<file path=customXml/itemProps2.xml><?xml version="1.0" encoding="utf-8"?>
<ds:datastoreItem xmlns:ds="http://schemas.openxmlformats.org/officeDocument/2006/customXml" ds:itemID="{7213E7C7-7428-4413-8053-17903D1E9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4a3a6-1bfa-4a4c-9e84-974bd05f8d86"/>
    <ds:schemaRef ds:uri="8df95fb2-6418-4519-aad0-cc54eb6fe0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9CB133-930D-4538-AC3B-208BC67AF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Inventario</vt:lpstr>
      <vt:lpstr>1.1.Priorización trámites PAAC </vt:lpstr>
      <vt:lpstr>Anexo 2. Racionalización</vt:lpstr>
      <vt:lpstr>Cronograma de actividades </vt:lpstr>
      <vt:lpstr>'Anexo 2. Racionalización'!Área_de_impresión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Portatil</cp:lastModifiedBy>
  <cp:revision/>
  <dcterms:created xsi:type="dcterms:W3CDTF">2018-11-01T14:28:54Z</dcterms:created>
  <dcterms:modified xsi:type="dcterms:W3CDTF">2022-07-15T22:26:27Z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Nivel">
    <vt:lpwstr>NIVEL-1</vt:lpwstr>
  </property>
  <property fmtid="{D5CDD505-2E9C-101B-9397-08002B2CF9AE}" pid="3" name="IdTipoDoc">
    <vt:lpwstr>TIPODOC-1</vt:lpwstr>
  </property>
  <property fmtid="{D5CDD505-2E9C-101B-9397-08002B2CF9AE}" pid="4" name="IdDocTMS">
    <vt:lpwstr>DOCTMS-1</vt:lpwstr>
  </property>
  <property fmtid="{D5CDD505-2E9C-101B-9397-08002B2CF9AE}" pid="5" name="PublicarPDF">
    <vt:lpwstr>1</vt:lpwstr>
  </property>
  <property fmtid="{D5CDD505-2E9C-101B-9397-08002B2CF9AE}" pid="6" name="ContentTypeId">
    <vt:lpwstr>0x010100EC0D62287C9B9443AAE0D7AA6334F437</vt:lpwstr>
  </property>
  <property fmtid="{D5CDD505-2E9C-101B-9397-08002B2CF9AE}" pid="7" name="MSIP_Label_755edbbf-8b1e-4bc0-98e3-9b290c9b6c1c_Enabled">
    <vt:lpwstr>true</vt:lpwstr>
  </property>
  <property fmtid="{D5CDD505-2E9C-101B-9397-08002B2CF9AE}" pid="8" name="MSIP_Label_755edbbf-8b1e-4bc0-98e3-9b290c9b6c1c_SetDate">
    <vt:lpwstr>2022-07-15T22:25:48Z</vt:lpwstr>
  </property>
  <property fmtid="{D5CDD505-2E9C-101B-9397-08002B2CF9AE}" pid="9" name="MSIP_Label_755edbbf-8b1e-4bc0-98e3-9b290c9b6c1c_Method">
    <vt:lpwstr>Privileged</vt:lpwstr>
  </property>
  <property fmtid="{D5CDD505-2E9C-101B-9397-08002B2CF9AE}" pid="10" name="MSIP_Label_755edbbf-8b1e-4bc0-98e3-9b290c9b6c1c_Name">
    <vt:lpwstr>Pública</vt:lpwstr>
  </property>
  <property fmtid="{D5CDD505-2E9C-101B-9397-08002B2CF9AE}" pid="11" name="MSIP_Label_755edbbf-8b1e-4bc0-98e3-9b290c9b6c1c_SiteId">
    <vt:lpwstr>27864e10-5be4-4d4f-adb5-bbab512029e8</vt:lpwstr>
  </property>
  <property fmtid="{D5CDD505-2E9C-101B-9397-08002B2CF9AE}" pid="12" name="MSIP_Label_755edbbf-8b1e-4bc0-98e3-9b290c9b6c1c_ActionId">
    <vt:lpwstr>1dbf302a-5037-4ebe-8888-5cbde47c94c9</vt:lpwstr>
  </property>
  <property fmtid="{D5CDD505-2E9C-101B-9397-08002B2CF9AE}" pid="13" name="MSIP_Label_755edbbf-8b1e-4bc0-98e3-9b290c9b6c1c_ContentBits">
    <vt:lpwstr>1</vt:lpwstr>
  </property>
</Properties>
</file>